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47BD5C23-7659-426F-AEDB-08CC75677181}" xr6:coauthVersionLast="47" xr6:coauthVersionMax="47" xr10:uidLastSave="{00000000-0000-0000-0000-000000000000}"/>
  <bookViews>
    <workbookView xWindow="1170" yWindow="1170" windowWidth="31245" windowHeight="14595" tabRatio="89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3" r:id="rId11"/>
    <sheet name="8. Общие сведения" sheetId="12"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13" l="1"/>
  <c r="H27" i="13"/>
  <c r="G27" i="13"/>
  <c r="F27" i="13"/>
  <c r="E27" i="13"/>
  <c r="D27" i="13"/>
  <c r="L27" i="13"/>
  <c r="K27" i="13"/>
  <c r="J27" i="13"/>
  <c r="C49" i="1"/>
  <c r="C48" i="1"/>
  <c r="D44" i="9"/>
  <c r="C42" i="9"/>
  <c r="D42" i="9" s="1"/>
  <c r="C44" i="9" s="1"/>
  <c r="D35" i="9"/>
  <c r="D31" i="9"/>
  <c r="B21" i="12"/>
  <c r="AB68" i="10"/>
  <c r="C68" i="10" s="1"/>
  <c r="E68" i="10" s="1"/>
  <c r="F68" i="10" s="1"/>
  <c r="AB67" i="10"/>
  <c r="C67" i="10" s="1"/>
  <c r="E67" i="10" s="1"/>
  <c r="F67" i="10" s="1"/>
  <c r="AB66" i="10"/>
  <c r="C66" i="10" s="1"/>
  <c r="E66" i="10" s="1"/>
  <c r="F66" i="10" s="1"/>
  <c r="AB65" i="10"/>
  <c r="C65" i="10"/>
  <c r="E65" i="10" s="1"/>
  <c r="F65" i="10" s="1"/>
  <c r="AB64" i="10"/>
  <c r="C64" i="10" s="1"/>
  <c r="E64" i="10" s="1"/>
  <c r="F64" i="10" s="1"/>
  <c r="AB63" i="10"/>
  <c r="C63" i="10"/>
  <c r="E63" i="10" s="1"/>
  <c r="F63" i="10" s="1"/>
  <c r="C61" i="10"/>
  <c r="E61" i="10" s="1"/>
  <c r="F61" i="10" s="1"/>
  <c r="X59" i="10"/>
  <c r="T59" i="10"/>
  <c r="P59" i="10"/>
  <c r="X57" i="10"/>
  <c r="T57" i="10"/>
  <c r="P57" i="10"/>
  <c r="L57" i="10"/>
  <c r="H57" i="10"/>
  <c r="AB57" i="10" s="1"/>
  <c r="C57" i="10" s="1"/>
  <c r="E57" i="10" s="1"/>
  <c r="F57" i="10" s="1"/>
  <c r="X55" i="10"/>
  <c r="T55" i="10"/>
  <c r="AB55" i="10" s="1"/>
  <c r="C55" i="10" s="1"/>
  <c r="E55" i="10" s="1"/>
  <c r="F55" i="10" s="1"/>
  <c r="P55" i="10"/>
  <c r="L55" i="10"/>
  <c r="H55" i="10"/>
  <c r="AB54" i="10"/>
  <c r="C54" i="10" s="1"/>
  <c r="E54" i="10" s="1"/>
  <c r="F54" i="10" s="1"/>
  <c r="X60" i="10"/>
  <c r="T60" i="10"/>
  <c r="P60" i="10"/>
  <c r="L60" i="10"/>
  <c r="AB52" i="10"/>
  <c r="C52" i="10" s="1"/>
  <c r="E52" i="10" s="1"/>
  <c r="F52" i="10" s="1"/>
  <c r="L59" i="10"/>
  <c r="H59" i="10"/>
  <c r="AB59" i="10" s="1"/>
  <c r="C59" i="10" s="1"/>
  <c r="E59" i="10" s="1"/>
  <c r="F59" i="10" s="1"/>
  <c r="AB50" i="10"/>
  <c r="C50" i="10" s="1"/>
  <c r="E50" i="10" s="1"/>
  <c r="F50" i="10" s="1"/>
  <c r="T58" i="10"/>
  <c r="P58" i="10"/>
  <c r="L58" i="10"/>
  <c r="H58" i="10"/>
  <c r="X58" i="10"/>
  <c r="AB48" i="10"/>
  <c r="C48" i="10" s="1"/>
  <c r="E48" i="10" s="1"/>
  <c r="F48" i="10" s="1"/>
  <c r="AB47" i="10"/>
  <c r="C47" i="10" s="1"/>
  <c r="E47" i="10" s="1"/>
  <c r="F47" i="10" s="1"/>
  <c r="X56" i="10"/>
  <c r="T56" i="10"/>
  <c r="P56" i="10"/>
  <c r="L56" i="10"/>
  <c r="AB46" i="10"/>
  <c r="C46" i="10" s="1"/>
  <c r="E46" i="10" s="1"/>
  <c r="F46" i="10" s="1"/>
  <c r="AB45" i="10"/>
  <c r="C45" i="10"/>
  <c r="E45" i="10" s="1"/>
  <c r="F45" i="10" s="1"/>
  <c r="AB43" i="10"/>
  <c r="C43" i="10" s="1"/>
  <c r="E43" i="10" s="1"/>
  <c r="F43" i="10" s="1"/>
  <c r="AB42" i="10"/>
  <c r="C42" i="10" s="1"/>
  <c r="E42" i="10" s="1"/>
  <c r="F42" i="10" s="1"/>
  <c r="AB41" i="10"/>
  <c r="C41" i="10" s="1"/>
  <c r="E41" i="10" s="1"/>
  <c r="F41" i="10" s="1"/>
  <c r="AB40" i="10"/>
  <c r="C40" i="10" s="1"/>
  <c r="E40" i="10" s="1"/>
  <c r="F40" i="10" s="1"/>
  <c r="AB39" i="10"/>
  <c r="C39" i="10" s="1"/>
  <c r="E39" i="10" s="1"/>
  <c r="F39" i="10" s="1"/>
  <c r="AB38" i="10"/>
  <c r="E38" i="10"/>
  <c r="F38" i="10" s="1"/>
  <c r="C38" i="10"/>
  <c r="AB37" i="10"/>
  <c r="C37" i="10" s="1"/>
  <c r="E37" i="10" s="1"/>
  <c r="F37" i="10" s="1"/>
  <c r="AB36" i="10"/>
  <c r="C36" i="10"/>
  <c r="E36" i="10" s="1"/>
  <c r="F36" i="10" s="1"/>
  <c r="AB29" i="10"/>
  <c r="E29" i="10"/>
  <c r="AB28" i="10"/>
  <c r="E28" i="10"/>
  <c r="X24" i="10"/>
  <c r="AB27" i="10"/>
  <c r="AB26" i="10"/>
  <c r="AB25" i="10"/>
  <c r="P24" i="10"/>
  <c r="L24" i="10"/>
  <c r="H24" i="10"/>
  <c r="G24" i="10"/>
  <c r="AE27" i="13"/>
  <c r="AC27" i="13"/>
  <c r="Q27" i="13"/>
  <c r="S27" i="13" s="1"/>
  <c r="AE26" i="13"/>
  <c r="AC26" i="13"/>
  <c r="Q26" i="13"/>
  <c r="S26" i="13" s="1"/>
  <c r="J25" i="13"/>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AW25" i="13" s="1"/>
  <c r="C32" i="9" l="1"/>
  <c r="D32" i="9" s="1"/>
  <c r="D39" i="9"/>
  <c r="B55" i="12"/>
  <c r="B54" i="12" s="1"/>
  <c r="B53" i="12"/>
  <c r="B52" i="12" s="1"/>
  <c r="B39" i="12"/>
  <c r="AB24" i="10"/>
  <c r="AB58" i="10"/>
  <c r="C58" i="10" s="1"/>
  <c r="E58" i="10" s="1"/>
  <c r="F58" i="10" s="1"/>
  <c r="T24" i="10"/>
  <c r="C30" i="10"/>
  <c r="H34" i="10"/>
  <c r="AB51" i="10"/>
  <c r="C51" i="10" s="1"/>
  <c r="E51" i="10" s="1"/>
  <c r="F51" i="10" s="1"/>
  <c r="AB49" i="10"/>
  <c r="C49" i="10" s="1"/>
  <c r="E49" i="10" s="1"/>
  <c r="F49" i="10" s="1"/>
  <c r="H56" i="10"/>
  <c r="AB56" i="10" s="1"/>
  <c r="C56" i="10" s="1"/>
  <c r="E56" i="10" s="1"/>
  <c r="F56" i="10" s="1"/>
  <c r="H60" i="10"/>
  <c r="AB60" i="10" s="1"/>
  <c r="C60" i="10" s="1"/>
  <c r="E60" i="10" s="1"/>
  <c r="F60" i="10" s="1"/>
  <c r="T31" i="10"/>
  <c r="A15" i="8"/>
  <c r="A12" i="8"/>
  <c r="A12" i="7"/>
  <c r="A15" i="7"/>
  <c r="A14" i="6"/>
  <c r="A11" i="6"/>
  <c r="A15" i="5"/>
  <c r="A11" i="2"/>
  <c r="E12" i="4" s="1"/>
  <c r="A12" i="5" s="1"/>
  <c r="B29" i="12" l="1"/>
  <c r="B30" i="12" s="1"/>
  <c r="B34" i="12"/>
  <c r="B49" i="12"/>
  <c r="B51" i="12" s="1"/>
  <c r="X32" i="10"/>
  <c r="L32" i="10"/>
  <c r="G32" i="10"/>
  <c r="L34" i="10"/>
  <c r="AB34" i="10" s="1"/>
  <c r="G33" i="10"/>
  <c r="E32" i="10"/>
  <c r="F32" i="10" s="1"/>
  <c r="P33" i="10"/>
  <c r="P34" i="10"/>
  <c r="T33" i="10"/>
  <c r="L33" i="10"/>
  <c r="X33" i="10"/>
  <c r="H33" i="10"/>
  <c r="X34" i="10"/>
  <c r="H32" i="10"/>
  <c r="T34" i="10"/>
  <c r="P31" i="10"/>
  <c r="E31" i="10"/>
  <c r="G31" i="10"/>
  <c r="G34" i="10"/>
  <c r="L31" i="10"/>
  <c r="T32" i="10"/>
  <c r="P32" i="10"/>
  <c r="H31" i="10"/>
  <c r="AB31" i="10" s="1"/>
  <c r="E33" i="10"/>
  <c r="C24" i="10"/>
  <c r="X31" i="10"/>
  <c r="A13" i="3"/>
  <c r="F31" i="10" l="1"/>
  <c r="AB32" i="10"/>
  <c r="AB30" i="10" s="1"/>
  <c r="F24" i="10"/>
  <c r="E24" i="10"/>
  <c r="F33" i="10"/>
  <c r="E34" i="10"/>
  <c r="F34" i="10" s="1"/>
  <c r="AB33" i="10"/>
  <c r="A14" i="2"/>
  <c r="A16" i="3" s="1"/>
  <c r="E15" i="4" s="1"/>
</calcChain>
</file>

<file path=xl/sharedStrings.xml><?xml version="1.0" encoding="utf-8"?>
<sst xmlns="http://schemas.openxmlformats.org/spreadsheetml/2006/main" count="2114" uniqueCount="559">
  <si>
    <t>Приложение  № _____</t>
  </si>
  <si>
    <t>к приказу Минэнерго России</t>
  </si>
  <si>
    <t>от «__» _____ 201_ г. №___</t>
  </si>
  <si>
    <t>Год раскрытия информации: 2025 год</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</si>
  <si>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</si>
  <si>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</si>
  <si>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</si>
  <si>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</si>
  <si>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</si>
  <si>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</si>
  <si>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</si>
  <si>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</si>
  <si>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</si>
  <si>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</si>
  <si>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</si>
  <si>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</si>
  <si>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</si>
  <si>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</si>
  <si>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</si>
  <si>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</si>
  <si>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</si>
  <si>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</si>
  <si>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</si>
  <si>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</si>
  <si>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</si>
  <si>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</si>
  <si>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</si>
  <si>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</si>
  <si>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</si>
  <si>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</si>
  <si>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</si>
  <si>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</si>
  <si>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</si>
  <si>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</si>
  <si>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</si>
  <si>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</si>
  <si>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</si>
  <si>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</si>
  <si>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</si>
  <si>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</si>
  <si>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</si>
  <si>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</si>
  <si>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</si>
  <si>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</si>
  <si>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</si>
  <si>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</si>
  <si>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</si>
  <si>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</si>
  <si>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</si>
  <si>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</si>
  <si>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</si>
  <si>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</si>
  <si>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</si>
  <si>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</si>
  <si>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</si>
  <si>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</si>
  <si>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</si>
  <si>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</si>
  <si>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</si>
  <si>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</si>
  <si>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</si>
  <si>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</si>
  <si>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</si>
  <si>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</si>
  <si>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</si>
  <si>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</si>
  <si>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</si>
  <si>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</si>
  <si>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</si>
  <si>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</si>
  <si>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</si>
  <si>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</si>
  <si>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</si>
  <si>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</si>
  <si>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</si>
  <si>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</si>
  <si>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</si>
  <si>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</si>
  <si>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</si>
  <si>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</si>
  <si>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</si>
  <si>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</si>
  <si>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</si>
  <si>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</si>
  <si>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</si>
  <si>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</si>
  <si>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</si>
  <si>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</si>
  <si>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</si>
  <si>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</si>
  <si>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</si>
  <si>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</si>
  <si>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</si>
  <si>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</si>
  <si>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</si>
  <si>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</si>
  <si>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</si>
  <si>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</si>
  <si>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</si>
  <si>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</si>
  <si>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</si>
  <si>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</si>
  <si>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</si>
  <si>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</si>
  <si>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</si>
  <si>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</si>
  <si>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</si>
  <si>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</si>
  <si>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</si>
  <si>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</si>
  <si>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</si>
  <si>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</si>
  <si>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</si>
  <si>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</si>
  <si>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</si>
  <si>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</si>
  <si>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</si>
  <si>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</si>
  <si>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</si>
  <si>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</si>
  <si>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</si>
  <si>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</si>
  <si>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</si>
  <si>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</si>
  <si>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</si>
  <si>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</si>
  <si>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</si>
  <si>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</si>
  <si>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</si>
  <si>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</si>
  <si>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</si>
  <si>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</si>
  <si>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</si>
  <si>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</si>
  <si>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</si>
  <si>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</si>
  <si>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</si>
  <si>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</si>
  <si>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</si>
  <si>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</si>
  <si>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</si>
  <si>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</si>
  <si>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</si>
  <si>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</si>
  <si>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</si>
  <si>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2025</t>
  </si>
  <si>
    <t>Год окончания реализации инвестиционного проекта</t>
  </si>
  <si>
    <t>2026</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</si>
  <si>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</si>
  <si>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</si>
  <si>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</si>
  <si>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</si>
  <si>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</si>
  <si>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</si>
  <si>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</si>
  <si>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</si>
  <si>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</si>
  <si>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</si>
  <si>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</si>
  <si>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</si>
  <si>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</si>
  <si>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</si>
  <si>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</si>
  <si>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</si>
  <si>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</si>
  <si>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</si>
  <si>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</si>
  <si>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</si>
  <si>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</si>
  <si>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</si>
  <si>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</si>
  <si>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</si>
  <si>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</si>
  <si>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</si>
  <si>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</si>
  <si>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</si>
  <si>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</si>
  <si>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</si>
  <si>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</si>
  <si>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</si>
  <si>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</si>
  <si>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</si>
  <si>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</si>
  <si>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</si>
  <si>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</si>
  <si>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</si>
  <si>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</si>
  <si>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</si>
  <si>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</si>
  <si>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2027</t>
  </si>
  <si>
    <t>2028</t>
  </si>
  <si>
    <t>2029</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</si>
  <si>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</si>
  <si>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</si>
  <si>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</si>
  <si>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</si>
  <si>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</si>
  <si>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</si>
  <si>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</si>
  <si>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</si>
  <si>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</si>
  <si>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</si>
  <si>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</si>
  <si>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</si>
  <si>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</si>
  <si>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</si>
  <si>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</si>
  <si>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</si>
  <si>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</si>
  <si>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</si>
  <si>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</si>
  <si>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</si>
  <si>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</si>
  <si>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</si>
  <si>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</si>
  <si>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</si>
  <si>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</si>
  <si>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</si>
  <si>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</si>
  <si>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</si>
  <si>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</si>
  <si>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</si>
  <si>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</si>
  <si>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</si>
  <si>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</si>
  <si>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</si>
  <si>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</si>
  <si>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</si>
  <si>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</si>
  <si>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</si>
  <si>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</si>
  <si>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</si>
  <si>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</si>
  <si>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</si>
  <si>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</si>
  <si>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</si>
  <si>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</si>
  <si>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</si>
  <si>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</si>
  <si>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</si>
  <si>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</si>
  <si>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</si>
  <si>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</si>
  <si>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</si>
  <si>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</si>
  <si>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</si>
  <si>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</si>
  <si>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</si>
  <si>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</si>
  <si>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</si>
  <si>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</si>
  <si>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</si>
  <si>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</si>
  <si>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</si>
  <si>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</si>
  <si>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</si>
  <si>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</si>
  <si>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</si>
  <si>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</si>
  <si>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</si>
  <si>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</si>
  <si>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</si>
  <si>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</si>
  <si>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</si>
  <si>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</si>
  <si>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</si>
  <si>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</si>
  <si>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</si>
  <si>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</si>
  <si>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</si>
  <si>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</si>
  <si>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</si>
  <si>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</si>
  <si>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</si>
  <si>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</si>
  <si>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</si>
  <si>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</si>
  <si>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</si>
  <si>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</si>
  <si>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</si>
  <si>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</si>
  <si>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</si>
  <si>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</si>
  <si>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</si>
  <si>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</si>
  <si>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</si>
  <si>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</si>
  <si>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</si>
  <si>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</si>
  <si>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</si>
  <si>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</si>
  <si>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</si>
  <si>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</si>
  <si>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</si>
  <si>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</si>
  <si>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</si>
  <si>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</si>
  <si>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</si>
  <si>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</si>
  <si>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</si>
  <si>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</si>
  <si>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</si>
  <si>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</si>
  <si>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</si>
  <si>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</si>
  <si>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</si>
  <si>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</si>
  <si>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</si>
  <si>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</si>
  <si>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</si>
  <si>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</si>
  <si>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</si>
  <si>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</si>
  <si>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</si>
  <si>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</si>
  <si>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</si>
  <si>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</si>
  <si>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</si>
  <si>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</si>
  <si>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</si>
  <si>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</si>
  <si>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</si>
  <si>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</si>
  <si>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</si>
  <si>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</si>
  <si>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</si>
  <si>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</si>
  <si>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</si>
  <si>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</si>
  <si>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</si>
  <si>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</si>
  <si>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</si>
  <si>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</si>
  <si>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2024 года</t>
  </si>
  <si>
    <t>Год 2025</t>
  </si>
  <si>
    <t>Год 2026</t>
  </si>
  <si>
    <t>Год 2027</t>
  </si>
  <si>
    <t>Год 2028</t>
  </si>
  <si>
    <t>Год 2029</t>
  </si>
  <si>
    <t>Итого за период реализации инвестиционной программы</t>
  </si>
  <si>
    <t xml:space="preserve"> по состоянию на 01.01.2024</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</si>
  <si>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</si>
  <si>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</si>
  <si>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</si>
  <si>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</si>
  <si>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</si>
  <si>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</si>
  <si>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</si>
  <si>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</si>
  <si>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</si>
  <si>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</si>
  <si>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</si>
  <si>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</si>
  <si>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</si>
  <si>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</si>
  <si>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</si>
  <si>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</si>
  <si>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</si>
  <si>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</si>
  <si>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</si>
  <si>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</si>
  <si>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</si>
  <si>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</si>
  <si>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</si>
  <si>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</si>
  <si>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</si>
  <si>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</si>
  <si>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</si>
  <si>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</si>
  <si>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</si>
  <si>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</si>
  <si>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</si>
  <si>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</si>
  <si>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</si>
  <si>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</si>
  <si>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</si>
  <si>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</si>
  <si>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</si>
  <si>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</si>
  <si>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</si>
  <si>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т.у.</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</si>
  <si>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</si>
  <si>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</si>
  <si>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</si>
  <si>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</si>
  <si>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</si>
  <si>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</si>
  <si>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</si>
  <si>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</si>
  <si>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</si>
  <si>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</si>
  <si>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</si>
  <si>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</si>
  <si>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</si>
  <si>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</si>
  <si>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</si>
  <si>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</si>
  <si>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</si>
  <si>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</si>
  <si>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</si>
  <si>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</si>
  <si>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</si>
  <si>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</si>
  <si>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</si>
  <si>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</si>
  <si>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</si>
  <si>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</si>
  <si>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</si>
  <si>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</si>
  <si>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</si>
  <si>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</si>
  <si>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</si>
  <si>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</si>
  <si>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</si>
  <si>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</si>
  <si>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</si>
  <si>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</si>
  <si>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</si>
  <si>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</si>
  <si>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</si>
  <si>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</si>
  <si>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</si>
  <si>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</si>
  <si>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</si>
  <si>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</si>
  <si>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</si>
  <si>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</si>
  <si>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</si>
  <si>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</si>
  <si>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</si>
  <si>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</si>
  <si>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</si>
  <si>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</si>
  <si>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</si>
  <si>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</si>
  <si>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</si>
  <si>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</si>
  <si>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</si>
  <si>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</si>
  <si>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</si>
  <si>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</si>
  <si>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</si>
  <si>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</si>
  <si>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</si>
  <si>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</si>
  <si>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</si>
  <si>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</si>
  <si>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</si>
  <si>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</si>
  <si>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</si>
  <si>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</si>
  <si>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</si>
  <si>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</si>
  <si>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</si>
  <si>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</si>
  <si>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</si>
  <si>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</si>
  <si>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</si>
  <si>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</si>
  <si>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</si>
  <si>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</si>
  <si>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</si>
  <si>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</si>
  <si>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</si>
  <si>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</si>
  <si>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</si>
  <si>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</si>
  <si>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</si>
  <si>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</si>
  <si>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</si>
  <si>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</si>
  <si>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</si>
  <si>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</si>
  <si>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</si>
  <si>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</si>
  <si>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</si>
  <si>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</si>
  <si>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</si>
  <si>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</si>
  <si>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</si>
  <si>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</si>
  <si>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</si>
  <si>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</si>
  <si>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</si>
  <si>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</si>
  <si>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</si>
  <si>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</si>
  <si>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</si>
  <si>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</si>
  <si>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</si>
  <si>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</si>
  <si>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</si>
  <si>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</si>
  <si>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</si>
  <si>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</si>
  <si>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</si>
  <si>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</si>
  <si>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</si>
  <si>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</si>
  <si>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</si>
  <si>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</si>
  <si>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</si>
  <si>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</si>
  <si>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</si>
  <si>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ВОЗМОЖНО УТОЧНЕНИЕ КОЛИЧЕСТВА ОБОРУДОВАНИЯ ПРИ КОРРЕКТИРОВКЕ УНЦ И СООТВЕТСТВННО ПОТРЕБУЕТСЯ ДОБАВЛЕНИЕ ИЛИ ИСКЛЮЧЕНИЕ ПОЗИЦИЙ</t>
  </si>
  <si>
    <t>АО "ССК"</t>
  </si>
  <si>
    <t>P_0073</t>
  </si>
  <si>
    <t>г.о. Чапаевск</t>
  </si>
  <si>
    <t>Самарская область</t>
  </si>
  <si>
    <t>Установка доп.ячейки в РУ-10кВ ТП-16</t>
  </si>
  <si>
    <t>1.2.1.1</t>
  </si>
  <si>
    <t>АО "Самарская Сетевая Компания" Центральные электрические сети</t>
  </si>
  <si>
    <t>С</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</si>
  <si>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</si>
  <si>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 + Приказ № 125/1 от 15.05.2025г.</t>
  </si>
  <si>
    <t>Реконструкция оборудования РУ-10 кВ ТП-16 (КСО-298 1 шт.) г.о. Чапаевск Самарская область</t>
  </si>
  <si>
    <t>Акт ТО б/н от 18.10.2023г., Приказ минестерства энергетики Российской Федерации от 25 октября 2017 г. №1013</t>
  </si>
  <si>
    <t>Исключение перерывов в эл. снабжении потребителей и недоотпуска эл. энергии. Оптимизация схемы распделительных сетей Ф.2,6 ПС 35/10кВ "Котельная".</t>
  </si>
  <si>
    <t>Работа</t>
  </si>
  <si>
    <t>Выполнение проектно-изыскательских работ по объекту: «Реконструкция оборудования РУ-10 кВ ТП-16» г.о. Чапаевск Самарская область</t>
  </si>
  <si>
    <t>БДР</t>
  </si>
  <si>
    <t>Безальтернативная закупка</t>
  </si>
  <si>
    <t>ООО "ИНСТРЭЛ"</t>
  </si>
  <si>
    <t>п. 7.2.1.12 Положения о закупке товаров, работ, услуг АО "ССК"</t>
  </si>
  <si>
    <t>Выполнение строительно-монтажных работ по объекту: «Реконструкция оборудования РУ-10 кВ ТП-16» г.о Чапаевск Самарская область</t>
  </si>
  <si>
    <t>Открытый запрос оферт</t>
  </si>
  <si>
    <t>Закупочная документация доступна для ознакомления и скачивания на сайте www.zakupki.gov.ru всем желающим</t>
  </si>
  <si>
    <t>ООО «Электрум»; 
№ 2</t>
  </si>
  <si>
    <t xml:space="preserve">
1988,99; 
2018,825</t>
  </si>
  <si>
    <t>ООО «Электрум»</t>
  </si>
  <si>
    <t>32515138890</t>
  </si>
  <si>
    <t>https://zakupki.gov.ru</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</si>
  <si>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</si>
  <si>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</si>
  <si>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 xml:space="preserve">Паспорт инвестиционного проекта </t>
  </si>
  <si>
    <t>реконструкция</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</si>
  <si>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</si>
  <si>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</si>
  <si>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</si>
  <si>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</si>
  <si>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</si>
  <si>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объем заключенного договора в ценах ______ года с НДС, млн. руб.</t>
  </si>
  <si>
    <t>0%</t>
  </si>
  <si>
    <t>В составе проектной документации</t>
  </si>
  <si>
    <t xml:space="preserve">1 шт (1 шт), </t>
  </si>
  <si>
    <t>Самарская область, г.о. Чапаевск</t>
  </si>
  <si>
    <t>Приказ об утверждении ПСД  № 125/1 от 15.05.2025</t>
  </si>
  <si>
    <t>15.05.2025</t>
  </si>
  <si>
    <t>договор на ПИР № 22295 от 15.04.2024 подрядчик ООО "ИНСТРЭЛ"</t>
  </si>
  <si>
    <t>объем заключенного договора в ценах 2024 года с НДС, млн. руб.</t>
  </si>
  <si>
    <t>договор на СМР № 1754 от 29.09.2025 подрядчик ООО "Электрум"</t>
  </si>
  <si>
    <t>объем заключенного договора в ценах 2025 года с НДС, млн. руб.</t>
  </si>
  <si>
    <t>ООО "Электрум"</t>
  </si>
  <si>
    <t>15.04.2024</t>
  </si>
  <si>
    <t>29.09.2025</t>
  </si>
  <si>
    <t>Не относится</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</si>
  <si>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- 2,572 млн.руб.</t>
  </si>
  <si>
    <t>1.1. Работы, услуги</t>
  </si>
  <si>
    <t>0,2 МВА (14.06.2024)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</si>
</sst>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00"/>
    <numFmt numFmtId="165" formatCode="#,##0.000\ _₽"/>
    <numFmt numFmtId="166" formatCode="#,##0.00\ _₽"/>
    <numFmt numFmtId="167" formatCode="0.000"/>
    <numFmt numFmtId="168" formatCode="0.00000000"/>
    <numFmt numFmtId="169" formatCode="0.000000"/>
    <numFmt numFmtId="170" formatCode="0.00000"/>
    <numFmt numFmtId="171" formatCode="0.000000000"/>
    <numFmt numFmtId="172" formatCode="[$-419]mmmm\ yyyy;@"/>
    <numFmt numFmtId="173" formatCode="0.000;\-0;0;@"/>
  </numFmts>
  <fonts count="32"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11"/>
      <name val="Calibri"/>
      <family val="2"/>
      <charset val="204"/>
      <scheme val="minor"/>
    </font>
    <font>
      <sz val="12"/>
      <color rgb="FFFF0000"/>
      <name val="Times New Roman"/>
      <family val="2"/>
    </font>
    <font>
      <sz val="11"/>
      <color theme="1"/>
      <name val="Calibri"/>
      <family val="2"/>
      <scheme val="minor"/>
    </font>
    <font>
      <sz val="12"/>
      <color theme="1"/>
      <name val="Times New Roman"/>
      <family val="1"/>
      <charset val="204"/>
    </font>
    <font>
      <sz val="8"/>
      <name val="Arial"/>
      <family val="2"/>
      <charset val="204"/>
    </font>
    <font>
      <sz val="8"/>
      <name val="Times New Roman"/>
      <family val="1"/>
      <charset val="204"/>
    </font>
    <font>
      <sz val="8"/>
      <color rgb="FF000000"/>
      <name val="Times New Roman"/>
      <family val="1"/>
      <charset val="204"/>
    </font>
    <font>
      <sz val="8"/>
      <name val="Arial"/>
      <family val="2"/>
      <charset val="204"/>
    </font>
    <font>
      <sz val="12"/>
      <name val="Times New Roman"/>
      <family val="1"/>
      <charset val="204"/>
    </font>
    <font>
      <sz val="11"/>
      <name val="Times New Roman"/>
      <family val="1"/>
      <charset val="204"/>
    </font>
    <font>
      <sz val="14"/>
      <name val="Times New Roman"/>
      <family val="1"/>
      <charset val="204"/>
    </font>
    <font>
      <b/>
      <sz val="14"/>
      <name val="Times New Roman"/>
      <family val="1"/>
      <charset val="204"/>
    </font>
    <font>
      <b/>
      <u/>
      <sz val="14"/>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u/>
      <sz val="12"/>
      <name val="Times New Roman"/>
      <family val="1"/>
      <charset val="204"/>
    </font>
    <font>
      <b/>
      <sz val="11"/>
      <name val="Times New Roman"/>
      <family val="1"/>
      <charset val="204"/>
    </font>
    <font>
      <sz val="8"/>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FF"/>
        <bgColor rgb="FF000000"/>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diagonal/>
    </border>
    <border>
      <left style="medium">
        <color indexed="64"/>
      </left>
      <right style="thin">
        <color auto="1"/>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6">
    <xf numFmtId="0" fontId="0" fillId="0" borderId="0"/>
    <xf numFmtId="0" fontId="15" fillId="0" borderId="0"/>
    <xf numFmtId="9" fontId="17" fillId="0" borderId="0" applyFont="0" applyFill="0" applyBorder="0" applyAlignment="0" applyProtection="0"/>
    <xf numFmtId="0" fontId="20" fillId="0" borderId="0"/>
    <xf numFmtId="0" fontId="21" fillId="0" borderId="0"/>
    <xf numFmtId="0" fontId="1" fillId="0" borderId="0"/>
  </cellStyleXfs>
  <cellXfs count="182">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xf>
    <xf numFmtId="0" fontId="0" fillId="0" borderId="0" xfId="0" applyAlignment="1">
      <alignment horizontal="left"/>
    </xf>
    <xf numFmtId="0" fontId="7" fillId="0" borderId="0" xfId="0" applyFont="1" applyAlignment="1">
      <alignment horizontal="left"/>
    </xf>
    <xf numFmtId="0" fontId="7" fillId="0" borderId="0" xfId="0" applyFont="1" applyAlignment="1">
      <alignment horizontal="left" vertical="center"/>
    </xf>
    <xf numFmtId="0" fontId="2" fillId="0" borderId="1" xfId="0" applyFont="1" applyBorder="1" applyAlignment="1">
      <alignment horizontal="left" wrapText="1"/>
    </xf>
    <xf numFmtId="0" fontId="8"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2" fillId="0" borderId="9" xfId="0" applyFont="1" applyBorder="1" applyAlignment="1">
      <alignment horizontal="center" wrapText="1"/>
    </xf>
    <xf numFmtId="0" fontId="2" fillId="0" borderId="12" xfId="0" applyFont="1" applyBorder="1" applyAlignment="1">
      <alignment horizontal="center" wrapText="1"/>
    </xf>
    <xf numFmtId="0" fontId="2" fillId="0" borderId="12" xfId="0" applyFont="1" applyBorder="1" applyAlignment="1">
      <alignment horizontal="left" wrapText="1"/>
    </xf>
    <xf numFmtId="0" fontId="3" fillId="0" borderId="1" xfId="0" applyFont="1" applyBorder="1" applyAlignment="1">
      <alignment horizontal="center" vertical="center" wrapText="1"/>
    </xf>
    <xf numFmtId="0" fontId="0" fillId="2" borderId="0" xfId="0" applyFill="1"/>
    <xf numFmtId="0" fontId="14" fillId="0" borderId="0" xfId="0" applyFont="1" applyAlignment="1">
      <alignment horizontal="left"/>
    </xf>
    <xf numFmtId="0" fontId="2" fillId="2" borderId="1" xfId="0" applyFont="1" applyFill="1" applyBorder="1" applyAlignment="1">
      <alignment horizontal="center" vertical="center" wrapText="1"/>
    </xf>
    <xf numFmtId="0" fontId="16" fillId="0" borderId="18" xfId="1" applyFont="1" applyBorder="1" applyAlignment="1">
      <alignment horizontal="center" vertical="center" wrapText="1"/>
    </xf>
    <xf numFmtId="0" fontId="16" fillId="2" borderId="18" xfId="1" applyFont="1" applyFill="1" applyBorder="1" applyAlignment="1">
      <alignment horizontal="center" vertical="center" wrapText="1"/>
    </xf>
    <xf numFmtId="0" fontId="2" fillId="0" borderId="1" xfId="0" applyFont="1" applyBorder="1" applyAlignment="1">
      <alignment horizontal="center" vertical="center"/>
    </xf>
    <xf numFmtId="0" fontId="0" fillId="0" borderId="0" xfId="0" applyAlignment="1">
      <alignment horizontal="center" vertical="center"/>
    </xf>
    <xf numFmtId="0" fontId="2" fillId="0" borderId="3" xfId="0" applyFont="1" applyBorder="1" applyAlignment="1">
      <alignment horizontal="left" vertical="center" wrapText="1"/>
    </xf>
    <xf numFmtId="0" fontId="18" fillId="0" borderId="18" xfId="0" applyFont="1" applyBorder="1" applyAlignment="1">
      <alignment horizontal="center" vertical="center" wrapText="1"/>
    </xf>
    <xf numFmtId="164" fontId="18" fillId="0" borderId="18" xfId="0" applyNumberFormat="1" applyFont="1" applyBorder="1" applyAlignment="1">
      <alignment horizontal="center" vertical="center" wrapText="1"/>
    </xf>
    <xf numFmtId="164" fontId="18" fillId="0" borderId="0" xfId="0" applyNumberFormat="1" applyFont="1" applyAlignment="1">
      <alignment horizontal="center" vertical="center" wrapText="1"/>
    </xf>
    <xf numFmtId="164" fontId="18" fillId="0" borderId="19" xfId="0" applyNumberFormat="1" applyFont="1" applyBorder="1" applyAlignment="1">
      <alignment horizontal="center" vertical="center" wrapText="1"/>
    </xf>
    <xf numFmtId="49" fontId="19" fillId="0" borderId="18" xfId="0" applyNumberFormat="1" applyFont="1" applyBorder="1" applyAlignment="1">
      <alignment horizontal="center" vertical="center" wrapText="1"/>
    </xf>
    <xf numFmtId="49" fontId="19" fillId="0" borderId="19" xfId="0" applyNumberFormat="1" applyFont="1" applyBorder="1" applyAlignment="1">
      <alignment horizontal="center" vertical="center"/>
    </xf>
    <xf numFmtId="14" fontId="19" fillId="0" borderId="19" xfId="0" applyNumberFormat="1" applyFont="1" applyBorder="1" applyAlignment="1">
      <alignment horizontal="center" vertical="center"/>
    </xf>
    <xf numFmtId="14" fontId="18" fillId="0" borderId="18" xfId="0" applyNumberFormat="1" applyFont="1" applyBorder="1" applyAlignment="1">
      <alignment horizontal="center" vertical="center" wrapText="1"/>
    </xf>
    <xf numFmtId="0" fontId="18" fillId="0" borderId="18" xfId="0" applyFont="1" applyBorder="1" applyAlignment="1">
      <alignment horizontal="center"/>
    </xf>
    <xf numFmtId="0" fontId="18" fillId="0" borderId="18" xfId="0" applyFont="1" applyBorder="1" applyAlignment="1">
      <alignment horizontal="center" wrapText="1"/>
    </xf>
    <xf numFmtId="4" fontId="18" fillId="0" borderId="18" xfId="0" applyNumberFormat="1" applyFont="1" applyBorder="1" applyAlignment="1">
      <alignment horizontal="center" vertical="center" wrapText="1"/>
    </xf>
    <xf numFmtId="1" fontId="19" fillId="0" borderId="18" xfId="0" applyNumberFormat="1" applyFont="1" applyBorder="1" applyAlignment="1">
      <alignment horizontal="center" vertical="center" wrapText="1"/>
    </xf>
    <xf numFmtId="0" fontId="18" fillId="4" borderId="19" xfId="0" applyFont="1" applyFill="1" applyBorder="1" applyAlignment="1">
      <alignment horizontal="center" vertical="center" wrapText="1"/>
    </xf>
    <xf numFmtId="165" fontId="18" fillId="0" borderId="18" xfId="0" applyNumberFormat="1" applyFont="1" applyBorder="1" applyAlignment="1">
      <alignment horizontal="center" vertical="center"/>
    </xf>
    <xf numFmtId="166" fontId="18" fillId="0" borderId="19" xfId="0" applyNumberFormat="1" applyFont="1" applyBorder="1" applyAlignment="1">
      <alignment horizontal="center" vertical="center"/>
    </xf>
    <xf numFmtId="14" fontId="18" fillId="0" borderId="18" xfId="0" applyNumberFormat="1" applyFont="1" applyBorder="1" applyAlignment="1">
      <alignment horizontal="center" vertical="center"/>
    </xf>
    <xf numFmtId="0" fontId="20" fillId="0" borderId="0" xfId="3" applyAlignment="1">
      <alignment horizontal="left"/>
    </xf>
    <xf numFmtId="0" fontId="2" fillId="0" borderId="0" xfId="3" applyFont="1" applyAlignment="1">
      <alignment horizontal="left"/>
    </xf>
    <xf numFmtId="0" fontId="2" fillId="0" borderId="0" xfId="3" applyFont="1" applyAlignment="1">
      <alignment horizontal="right"/>
    </xf>
    <xf numFmtId="0" fontId="20" fillId="0" borderId="0" xfId="3"/>
    <xf numFmtId="0" fontId="10" fillId="0" borderId="1" xfId="3" applyFont="1" applyBorder="1" applyAlignment="1">
      <alignment horizontal="center" vertical="center" wrapText="1"/>
    </xf>
    <xf numFmtId="0" fontId="10" fillId="0" borderId="1" xfId="3" applyFont="1" applyBorder="1" applyAlignment="1">
      <alignment horizontal="center" wrapText="1"/>
    </xf>
    <xf numFmtId="0" fontId="12" fillId="0" borderId="1" xfId="3" applyFont="1" applyBorder="1" applyAlignment="1">
      <alignment horizontal="center" vertical="center" wrapText="1"/>
    </xf>
    <xf numFmtId="0" fontId="12" fillId="0" borderId="1" xfId="3" applyFont="1" applyBorder="1" applyAlignment="1">
      <alignment horizontal="left" vertical="center" wrapText="1"/>
    </xf>
    <xf numFmtId="167" fontId="12" fillId="0" borderId="1" xfId="3" applyNumberFormat="1" applyFont="1" applyBorder="1" applyAlignment="1">
      <alignment horizontal="center" vertical="center" wrapText="1"/>
    </xf>
    <xf numFmtId="0" fontId="11" fillId="0" borderId="0" xfId="3" applyFont="1" applyAlignment="1">
      <alignment horizontal="left"/>
    </xf>
    <xf numFmtId="0" fontId="10" fillId="0" borderId="1" xfId="3" applyFont="1" applyBorder="1" applyAlignment="1">
      <alignment horizontal="left" vertical="center" wrapText="1"/>
    </xf>
    <xf numFmtId="167" fontId="10" fillId="0" borderId="1" xfId="3" applyNumberFormat="1" applyFont="1" applyBorder="1" applyAlignment="1">
      <alignment horizontal="center" vertical="center" wrapText="1"/>
    </xf>
    <xf numFmtId="49" fontId="12" fillId="0" borderId="1" xfId="3" applyNumberFormat="1" applyFont="1" applyBorder="1" applyAlignment="1">
      <alignment horizontal="center" vertical="center" wrapText="1"/>
    </xf>
    <xf numFmtId="0" fontId="22" fillId="0" borderId="0" xfId="4" applyFont="1"/>
    <xf numFmtId="0" fontId="23" fillId="0" borderId="0" xfId="4" applyFont="1" applyAlignment="1">
      <alignment horizontal="right" vertical="center"/>
    </xf>
    <xf numFmtId="0" fontId="21" fillId="0" borderId="0" xfId="4"/>
    <xf numFmtId="0" fontId="23" fillId="0" borderId="0" xfId="4" applyFont="1" applyAlignment="1">
      <alignment horizontal="right"/>
    </xf>
    <xf numFmtId="0" fontId="21" fillId="0" borderId="0" xfId="4" applyAlignment="1">
      <alignment horizontal="right"/>
    </xf>
    <xf numFmtId="0" fontId="24" fillId="0" borderId="0" xfId="4" applyFont="1" applyAlignment="1">
      <alignment horizontal="center"/>
    </xf>
    <xf numFmtId="0" fontId="24" fillId="0" borderId="0" xfId="4" applyFont="1"/>
    <xf numFmtId="0" fontId="26" fillId="0" borderId="0" xfId="1" applyFont="1" applyAlignment="1">
      <alignment vertical="center"/>
    </xf>
    <xf numFmtId="0" fontId="27" fillId="0" borderId="0" xfId="1" applyFont="1" applyAlignment="1">
      <alignment vertical="center"/>
    </xf>
    <xf numFmtId="0" fontId="16" fillId="0" borderId="0" xfId="1" applyFont="1" applyAlignment="1">
      <alignment vertical="center"/>
    </xf>
    <xf numFmtId="0" fontId="28" fillId="0" borderId="0" xfId="1" applyFont="1" applyAlignment="1">
      <alignment vertical="center"/>
    </xf>
    <xf numFmtId="2" fontId="29" fillId="0" borderId="0" xfId="4" applyNumberFormat="1" applyFont="1" applyAlignment="1">
      <alignment horizontal="right" vertical="top" wrapText="1"/>
    </xf>
    <xf numFmtId="0" fontId="22" fillId="0" borderId="0" xfId="4" applyFont="1" applyAlignment="1">
      <alignment horizontal="right"/>
    </xf>
    <xf numFmtId="0" fontId="30" fillId="0" borderId="20" xfId="4" applyFont="1" applyBorder="1" applyAlignment="1">
      <alignment horizontal="justify"/>
    </xf>
    <xf numFmtId="0" fontId="22" fillId="0" borderId="20" xfId="4" applyFont="1" applyBorder="1" applyAlignment="1">
      <alignment horizontal="center" wrapText="1"/>
    </xf>
    <xf numFmtId="0" fontId="22" fillId="0" borderId="20" xfId="4" applyFont="1" applyBorder="1" applyAlignment="1">
      <alignment horizontal="center"/>
    </xf>
    <xf numFmtId="0" fontId="22" fillId="0" borderId="21" xfId="4" applyFont="1" applyBorder="1" applyAlignment="1">
      <alignment horizontal="center"/>
    </xf>
    <xf numFmtId="0" fontId="30" fillId="0" borderId="20" xfId="4" applyFont="1" applyBorder="1" applyAlignment="1">
      <alignment vertical="top" wrapText="1"/>
    </xf>
    <xf numFmtId="0" fontId="30" fillId="0" borderId="22" xfId="4" applyFont="1" applyBorder="1" applyAlignment="1">
      <alignment vertical="top" wrapText="1"/>
    </xf>
    <xf numFmtId="0" fontId="30" fillId="0" borderId="22" xfId="4" applyFont="1" applyBorder="1" applyAlignment="1">
      <alignment horizontal="justify" vertical="top" wrapText="1"/>
    </xf>
    <xf numFmtId="168" fontId="22" fillId="0" borderId="20" xfId="4" applyNumberFormat="1" applyFont="1" applyBorder="1" applyAlignment="1">
      <alignment horizontal="center"/>
    </xf>
    <xf numFmtId="0" fontId="22" fillId="0" borderId="20" xfId="4" applyFont="1" applyBorder="1" applyAlignment="1">
      <alignment horizontal="justify" vertical="top" wrapText="1"/>
    </xf>
    <xf numFmtId="0" fontId="22" fillId="0" borderId="20" xfId="4" applyFont="1" applyBorder="1" applyAlignment="1">
      <alignment horizontal="center" vertical="top" wrapText="1"/>
    </xf>
    <xf numFmtId="0" fontId="30" fillId="0" borderId="20" xfId="4" applyFont="1" applyBorder="1" applyAlignment="1">
      <alignment horizontal="justify" vertical="top" wrapText="1"/>
    </xf>
    <xf numFmtId="169" fontId="22" fillId="0" borderId="20" xfId="4" applyNumberFormat="1" applyFont="1" applyBorder="1" applyAlignment="1">
      <alignment horizontal="center" vertical="top" wrapText="1"/>
    </xf>
    <xf numFmtId="9" fontId="22" fillId="0" borderId="20" xfId="2" applyFont="1" applyBorder="1" applyAlignment="1">
      <alignment horizontal="center" vertical="top" wrapText="1"/>
    </xf>
    <xf numFmtId="170" fontId="22" fillId="0" borderId="20" xfId="4" applyNumberFormat="1" applyFont="1" applyBorder="1" applyAlignment="1">
      <alignment horizontal="center" vertical="top" wrapText="1"/>
    </xf>
    <xf numFmtId="171" fontId="22" fillId="0" borderId="20" xfId="4" applyNumberFormat="1" applyFont="1" applyBorder="1" applyAlignment="1">
      <alignment horizontal="center" vertical="top" wrapText="1"/>
    </xf>
    <xf numFmtId="0" fontId="30" fillId="0" borderId="21" xfId="4" applyFont="1" applyBorder="1" applyAlignment="1">
      <alignment vertical="top" wrapText="1"/>
    </xf>
    <xf numFmtId="9" fontId="3" fillId="0" borderId="1" xfId="2" applyFont="1" applyBorder="1" applyAlignment="1">
      <alignment horizontal="center" wrapText="1"/>
    </xf>
    <xf numFmtId="0" fontId="22" fillId="0" borderId="21" xfId="4" applyFont="1" applyBorder="1" applyAlignment="1">
      <alignment vertical="top" wrapText="1"/>
    </xf>
    <xf numFmtId="9" fontId="2" fillId="0" borderId="1" xfId="2" applyFont="1" applyBorder="1" applyAlignment="1">
      <alignment horizontal="center" wrapText="1"/>
    </xf>
    <xf numFmtId="9" fontId="2" fillId="0" borderId="1" xfId="0" applyNumberFormat="1" applyFont="1" applyBorder="1" applyAlignment="1">
      <alignment horizontal="center" wrapText="1"/>
    </xf>
    <xf numFmtId="0" fontId="30" fillId="0" borderId="23" xfId="4" applyFont="1" applyBorder="1" applyAlignment="1">
      <alignment vertical="top" wrapText="1"/>
    </xf>
    <xf numFmtId="0" fontId="22" fillId="0" borderId="18" xfId="4" applyFont="1" applyBorder="1" applyAlignment="1">
      <alignment horizontal="center" vertical="top" wrapText="1"/>
    </xf>
    <xf numFmtId="0" fontId="22" fillId="0" borderId="24" xfId="4" applyFont="1" applyBorder="1" applyAlignment="1">
      <alignment vertical="top" wrapText="1"/>
    </xf>
    <xf numFmtId="0" fontId="22" fillId="0" borderId="20" xfId="4" applyFont="1" applyBorder="1" applyAlignment="1">
      <alignment vertical="top" wrapText="1"/>
    </xf>
    <xf numFmtId="0" fontId="22" fillId="0" borderId="22" xfId="4" applyFont="1" applyBorder="1" applyAlignment="1">
      <alignment horizontal="center" vertical="top" wrapText="1"/>
    </xf>
    <xf numFmtId="0" fontId="22" fillId="0" borderId="25" xfId="4" applyFont="1" applyBorder="1" applyAlignment="1">
      <alignment horizontal="center" vertical="top" wrapText="1"/>
    </xf>
    <xf numFmtId="0" fontId="30" fillId="0" borderId="21" xfId="4" applyFont="1" applyBorder="1" applyAlignment="1">
      <alignment horizontal="left" vertical="center" wrapText="1"/>
    </xf>
    <xf numFmtId="0" fontId="22" fillId="0" borderId="21" xfId="4" applyFont="1" applyBorder="1" applyAlignment="1">
      <alignment horizontal="center" vertical="top" wrapText="1"/>
    </xf>
    <xf numFmtId="0" fontId="22" fillId="0" borderId="26" xfId="4" applyFont="1" applyBorder="1" applyAlignment="1">
      <alignment horizontal="center" vertical="top" wrapText="1"/>
    </xf>
    <xf numFmtId="0" fontId="22" fillId="0" borderId="27" xfId="4" applyFont="1" applyBorder="1" applyAlignment="1">
      <alignment vertical="top" wrapText="1"/>
    </xf>
    <xf numFmtId="0" fontId="30" fillId="0" borderId="21" xfId="4" applyFont="1" applyBorder="1" applyAlignment="1">
      <alignment horizontal="center" vertical="center" wrapText="1"/>
    </xf>
    <xf numFmtId="0" fontId="22" fillId="0" borderId="22" xfId="4" applyFont="1" applyBorder="1"/>
    <xf numFmtId="1" fontId="30" fillId="0" borderId="0" xfId="4" applyNumberFormat="1" applyFont="1" applyAlignment="1">
      <alignment horizontal="left" vertical="top"/>
    </xf>
    <xf numFmtId="49" fontId="22" fillId="0" borderId="0" xfId="4" applyNumberFormat="1" applyFont="1" applyAlignment="1">
      <alignment horizontal="left" vertical="top" wrapText="1"/>
    </xf>
    <xf numFmtId="49" fontId="22" fillId="0" borderId="0" xfId="4" applyNumberFormat="1" applyFont="1" applyAlignment="1">
      <alignment horizontal="left" vertical="top"/>
    </xf>
    <xf numFmtId="0" fontId="22" fillId="0" borderId="0" xfId="4" applyFont="1" applyAlignment="1">
      <alignment horizontal="center" vertical="center"/>
    </xf>
    <xf numFmtId="0" fontId="2" fillId="0" borderId="1" xfId="3" applyFont="1" applyBorder="1" applyAlignment="1">
      <alignment horizontal="center" vertical="center" wrapText="1"/>
    </xf>
    <xf numFmtId="0" fontId="3" fillId="0" borderId="1" xfId="3" applyFont="1" applyBorder="1" applyAlignment="1">
      <alignment horizontal="left" wrapText="1"/>
    </xf>
    <xf numFmtId="0" fontId="2" fillId="0" borderId="1" xfId="3" applyFont="1" applyBorder="1" applyAlignment="1">
      <alignment horizontal="left" wrapText="1"/>
    </xf>
    <xf numFmtId="0" fontId="3" fillId="0" borderId="1" xfId="3" applyFont="1" applyBorder="1" applyAlignment="1">
      <alignment horizontal="center" vertical="center" wrapText="1"/>
    </xf>
    <xf numFmtId="0" fontId="3" fillId="0" borderId="0" xfId="3" applyFont="1" applyAlignment="1">
      <alignment horizontal="left"/>
    </xf>
    <xf numFmtId="14" fontId="2"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9" fontId="2" fillId="0" borderId="1" xfId="2" applyFont="1" applyBorder="1" applyAlignment="1">
      <alignment horizontal="center" vertical="center" wrapText="1"/>
    </xf>
    <xf numFmtId="1" fontId="31" fillId="0" borderId="18" xfId="5" applyNumberFormat="1" applyFont="1" applyBorder="1" applyAlignment="1">
      <alignment horizontal="center" vertical="center" wrapText="1"/>
    </xf>
    <xf numFmtId="49" fontId="31" fillId="0" borderId="18" xfId="5" applyNumberFormat="1" applyFont="1" applyBorder="1" applyAlignment="1">
      <alignment horizontal="center" vertical="center" wrapText="1"/>
    </xf>
    <xf numFmtId="172" fontId="31" fillId="0" borderId="18" xfId="5" applyNumberFormat="1" applyFont="1" applyBorder="1" applyAlignment="1">
      <alignment horizontal="center" vertical="center" wrapText="1"/>
    </xf>
    <xf numFmtId="173" fontId="31" fillId="0" borderId="18" xfId="5" applyNumberFormat="1" applyFont="1" applyBorder="1" applyAlignment="1">
      <alignment horizontal="center" vertical="center" wrapText="1"/>
    </xf>
    <xf numFmtId="0" fontId="2"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3" fillId="2" borderId="0" xfId="0" applyFont="1" applyFill="1" applyAlignment="1">
      <alignment horizont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applyAlignment="1">
      <alignment horizontal="center" wrapText="1"/>
    </xf>
    <xf numFmtId="0" fontId="13" fillId="2" borderId="0" xfId="0" applyFont="1" applyFill="1" applyAlignment="1">
      <alignment horizont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3" fillId="0" borderId="2" xfId="0" applyFont="1" applyBorder="1" applyAlignment="1">
      <alignment horizontal="left" wrapText="1"/>
    </xf>
    <xf numFmtId="0" fontId="2" fillId="0" borderId="1" xfId="0" applyFont="1" applyBorder="1" applyAlignment="1">
      <alignment horizontal="center" wrapText="1"/>
    </xf>
    <xf numFmtId="0" fontId="3" fillId="0" borderId="15" xfId="0" applyFont="1" applyBorder="1" applyAlignment="1">
      <alignment horizontal="left"/>
    </xf>
    <xf numFmtId="0" fontId="2" fillId="0" borderId="12" xfId="0" applyFont="1" applyBorder="1" applyAlignment="1">
      <alignment horizontal="center" wrapText="1"/>
    </xf>
    <xf numFmtId="0" fontId="2" fillId="0" borderId="12" xfId="0" applyFont="1" applyBorder="1" applyAlignment="1">
      <alignment horizontal="left" wrapText="1"/>
    </xf>
    <xf numFmtId="0" fontId="2" fillId="0" borderId="2"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9" xfId="0" applyFont="1" applyBorder="1" applyAlignment="1">
      <alignment horizontal="center" wrapText="1"/>
    </xf>
    <xf numFmtId="0" fontId="3" fillId="0" borderId="13" xfId="0" applyFont="1" applyBorder="1" applyAlignment="1">
      <alignment horizontal="left" wrapText="1"/>
    </xf>
    <xf numFmtId="0" fontId="3" fillId="0" borderId="1" xfId="0" applyFont="1" applyBorder="1" applyAlignment="1">
      <alignment horizontal="left" wrapText="1"/>
    </xf>
    <xf numFmtId="0" fontId="3" fillId="0" borderId="9" xfId="0" applyFont="1" applyBorder="1" applyAlignment="1">
      <alignment horizontal="left" wrapText="1"/>
    </xf>
    <xf numFmtId="0" fontId="2" fillId="0" borderId="13"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2" fillId="0" borderId="9" xfId="0" applyFont="1" applyBorder="1" applyAlignment="1">
      <alignment horizontal="left" wrapText="1"/>
    </xf>
    <xf numFmtId="0" fontId="2" fillId="0" borderId="8" xfId="0" applyFont="1" applyBorder="1" applyAlignment="1">
      <alignment horizontal="left" wrapText="1"/>
    </xf>
    <xf numFmtId="0" fontId="3" fillId="3" borderId="0" xfId="0" applyFont="1" applyFill="1" applyAlignment="1">
      <alignment horizontal="center"/>
    </xf>
    <xf numFmtId="0" fontId="3" fillId="3" borderId="0" xfId="0" applyFont="1" applyFill="1" applyAlignment="1">
      <alignment horizontal="center" wrapText="1"/>
    </xf>
    <xf numFmtId="0" fontId="2" fillId="0" borderId="0" xfId="3" applyFont="1" applyAlignment="1">
      <alignment horizontal="center"/>
    </xf>
    <xf numFmtId="0" fontId="3" fillId="0" borderId="0" xfId="3" applyFont="1" applyAlignment="1">
      <alignment horizontal="center" wrapText="1"/>
    </xf>
    <xf numFmtId="0" fontId="5" fillId="0" borderId="0" xfId="3" applyFont="1" applyAlignment="1">
      <alignment horizont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2" xfId="3" applyFont="1" applyBorder="1" applyAlignment="1">
      <alignment horizontal="center" vertical="center" wrapText="1"/>
    </xf>
    <xf numFmtId="0" fontId="2" fillId="0" borderId="1" xfId="3" applyFont="1" applyBorder="1" applyAlignment="1">
      <alignment horizontal="center" vertical="center" wrapText="1"/>
    </xf>
    <xf numFmtId="0" fontId="3" fillId="0" borderId="0" xfId="3" applyFont="1" applyAlignment="1">
      <alignment horizontal="center"/>
    </xf>
    <xf numFmtId="0" fontId="4" fillId="0" borderId="0" xfId="3" applyFont="1" applyAlignment="1">
      <alignment horizontal="center"/>
    </xf>
    <xf numFmtId="0" fontId="10" fillId="0" borderId="1" xfId="3" applyFont="1" applyBorder="1" applyAlignment="1">
      <alignment horizontal="center" vertical="center" wrapText="1"/>
    </xf>
    <xf numFmtId="0" fontId="10" fillId="0" borderId="3" xfId="3" applyFont="1" applyBorder="1" applyAlignment="1">
      <alignment horizontal="center" vertical="center" wrapText="1"/>
    </xf>
    <xf numFmtId="0" fontId="10" fillId="0" borderId="5" xfId="3" applyFont="1" applyBorder="1" applyAlignment="1">
      <alignment horizontal="center" vertical="center" wrapText="1"/>
    </xf>
    <xf numFmtId="0" fontId="10" fillId="0" borderId="6" xfId="3" applyFont="1" applyBorder="1" applyAlignment="1">
      <alignment horizontal="center" vertical="center" wrapText="1"/>
    </xf>
    <xf numFmtId="0" fontId="10" fillId="0" borderId="4" xfId="3" applyFont="1" applyBorder="1" applyAlignment="1">
      <alignment horizontal="center" vertical="center" wrapText="1"/>
    </xf>
    <xf numFmtId="0" fontId="10" fillId="0" borderId="2" xfId="3"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0" fontId="22" fillId="0" borderId="21" xfId="4" applyFont="1" applyBorder="1" applyAlignment="1">
      <alignment horizontal="center" vertical="top" wrapText="1"/>
    </xf>
    <xf numFmtId="0" fontId="22" fillId="0" borderId="27" xfId="4" applyFont="1" applyBorder="1" applyAlignment="1">
      <alignment horizontal="center" vertical="top" wrapText="1"/>
    </xf>
    <xf numFmtId="0" fontId="22" fillId="0" borderId="22" xfId="4" applyFont="1" applyBorder="1" applyAlignment="1">
      <alignment horizontal="center" vertical="top" wrapText="1"/>
    </xf>
    <xf numFmtId="0" fontId="16" fillId="0" borderId="0" xfId="1" applyFont="1" applyAlignment="1">
      <alignment horizontal="center" vertical="center"/>
    </xf>
    <xf numFmtId="0" fontId="27" fillId="0" borderId="0" xfId="1" applyFont="1" applyAlignment="1">
      <alignment horizontal="center" vertical="center"/>
    </xf>
    <xf numFmtId="0" fontId="30" fillId="0" borderId="0" xfId="4" applyFont="1" applyAlignment="1">
      <alignment horizontal="center" wrapText="1"/>
    </xf>
    <xf numFmtId="0" fontId="30" fillId="0" borderId="0" xfId="4" applyFont="1" applyAlignment="1">
      <alignment horizontal="center"/>
    </xf>
    <xf numFmtId="0" fontId="24" fillId="0" borderId="0" xfId="4" applyFont="1" applyAlignment="1">
      <alignment horizontal="center"/>
    </xf>
    <xf numFmtId="0" fontId="26" fillId="0" borderId="0" xfId="1" applyFont="1" applyAlignment="1">
      <alignment horizontal="center" vertical="center"/>
    </xf>
  </cellXfs>
  <cellStyles count="6">
    <cellStyle name="Обычный" xfId="0" builtinId="0"/>
    <cellStyle name="Обычный 2" xfId="3" xr:uid="{00F130EC-1086-46D7-8BAD-D42CBAB9801B}"/>
    <cellStyle name="Обычный 3" xfId="4" xr:uid="{49BAB99D-C01F-4F01-882C-9E944746B9E9}"/>
    <cellStyle name="Обычный 6 2 3" xfId="5" xr:uid="{DD5F54FB-CEDE-4A68-A988-9409C644B75C}"/>
    <cellStyle name="Обычный 7" xfId="1" xr:uid="{00000000-0005-0000-0000-000001000000}"/>
    <cellStyle name="Процентный"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sheetPr>
  <dimension ref="A1:D50"/>
  <sheetViews>
    <sheetView tabSelected="1" zoomScaleNormal="100" workbookViewId="0">
      <selection activeCell="C45" sqref="C45"/>
    </sheetView>
  </sheetViews>
  <sheetFormatPr defaultColWidth="10.5" defaultRowHeight="11.45" customHeight="1" x14ac:dyDescent="0.25"/>
  <cols>
    <col min="1" max="1" width="10.5" style="1" customWidth="1"/>
    <col min="2" max="2" width="66.33203125" style="1" customWidth="1"/>
    <col min="3" max="3" width="73.83203125" style="1" customWidth="1"/>
    <col min="4" max="4" width="65.1640625" customWidth="1"/>
  </cols>
  <sheetData>
    <row r="1" spans="1:4" s="1" customFormat="1" ht="15.95" customHeight="1" x14ac:dyDescent="0.25">
      <c r="C1" s="2" t="s">
        <v>0</v>
      </c>
    </row>
    <row r="2" spans="1:4" s="1" customFormat="1" ht="15.95" customHeight="1" x14ac:dyDescent="0.25">
      <c r="C2" s="2" t="s">
        <v>1</v>
      </c>
    </row>
    <row r="3" spans="1:4" s="1" customFormat="1" ht="15.95" customHeight="1" x14ac:dyDescent="0.25">
      <c r="C3" s="2" t="s">
        <v>2</v>
      </c>
    </row>
    <row r="5" spans="1:4" s="1" customFormat="1" ht="15.95" customHeight="1" x14ac:dyDescent="0.25">
      <c r="A5" s="122" t="s">
        <v>3</v>
      </c>
      <c r="B5" s="122"/>
      <c r="C5" s="122"/>
    </row>
    <row r="7" spans="1:4" s="1" customFormat="1" ht="18.95" customHeight="1" x14ac:dyDescent="0.3">
      <c r="A7" s="123" t="s">
        <v>4</v>
      </c>
      <c r="B7" s="123"/>
      <c r="C7" s="123"/>
    </row>
    <row r="9" spans="1:4" s="1" customFormat="1" ht="15.95" customHeight="1" x14ac:dyDescent="0.25">
      <c r="A9" s="124" t="s">
        <v>505</v>
      </c>
      <c r="B9" s="124"/>
      <c r="C9" s="124"/>
    </row>
    <row r="10" spans="1:4" s="1" customFormat="1" ht="15.95" customHeight="1" x14ac:dyDescent="0.25">
      <c r="A10" s="119" t="s">
        <v>5</v>
      </c>
      <c r="B10" s="119"/>
      <c r="C10" s="119"/>
    </row>
    <row r="12" spans="1:4" s="1" customFormat="1" ht="15.95" customHeight="1" x14ac:dyDescent="0.25">
      <c r="A12" s="122" t="s">
        <v>506</v>
      </c>
      <c r="B12" s="122"/>
      <c r="C12" s="122"/>
      <c r="D12" s="21"/>
    </row>
    <row r="13" spans="1:4" s="1" customFormat="1" ht="15.95" customHeight="1" x14ac:dyDescent="0.25">
      <c r="A13" s="119" t="s">
        <v>6</v>
      </c>
      <c r="B13" s="119"/>
      <c r="C13" s="119"/>
    </row>
    <row r="15" spans="1:4" s="1" customFormat="1" ht="13.5" customHeight="1" x14ac:dyDescent="0.25">
      <c r="A15" s="120" t="s">
        <v>515</v>
      </c>
      <c r="B15" s="120"/>
      <c r="C15" s="120"/>
      <c r="D15" s="21"/>
    </row>
    <row r="16" spans="1:4" s="1" customFormat="1" ht="15.95" customHeight="1" x14ac:dyDescent="0.25">
      <c r="A16" s="119" t="s">
        <v>7</v>
      </c>
      <c r="B16" s="119"/>
      <c r="C16" s="119"/>
    </row>
    <row r="18" spans="1:3" s="1" customFormat="1" ht="18.95" customHeight="1" x14ac:dyDescent="0.3">
      <c r="A18" s="121" t="s">
        <v>8</v>
      </c>
      <c r="B18" s="121"/>
      <c r="C18" s="121"/>
    </row>
    <row r="20" spans="1:3" s="1" customFormat="1" ht="15.95" customHeight="1" x14ac:dyDescent="0.25">
      <c r="A20" s="5" t="s">
        <v>9</v>
      </c>
      <c r="B20" s="5" t="s">
        <v>10</v>
      </c>
      <c r="C20" s="5" t="s">
        <v>11</v>
      </c>
    </row>
    <row r="21" spans="1:3" s="1" customFormat="1" ht="15.95" customHeight="1" x14ac:dyDescent="0.25">
      <c r="A21" s="5" t="s">
        <v>12</v>
      </c>
      <c r="B21" s="5" t="s">
        <v>13</v>
      </c>
      <c r="C21" s="5" t="s">
        <v>14</v>
      </c>
    </row>
    <row r="22" spans="1:3" s="1" customFormat="1" ht="33" customHeight="1" x14ac:dyDescent="0.25">
      <c r="A22" s="6" t="s">
        <v>12</v>
      </c>
      <c r="B22" s="6" t="s">
        <v>15</v>
      </c>
      <c r="C22" s="7" t="s">
        <v>510</v>
      </c>
    </row>
    <row r="23" spans="1:3" s="1" customFormat="1" ht="102.95" customHeight="1" x14ac:dyDescent="0.25">
      <c r="A23" s="6" t="s">
        <v>13</v>
      </c>
      <c r="B23" s="6" t="s">
        <v>16</v>
      </c>
      <c r="C23" s="6" t="s">
        <v>513</v>
      </c>
    </row>
    <row r="24" spans="1:3" ht="15.95" customHeight="1" x14ac:dyDescent="0.2">
      <c r="A24" s="118"/>
      <c r="B24" s="118"/>
      <c r="C24" s="118"/>
    </row>
    <row r="25" spans="1:3" s="1" customFormat="1" ht="51" customHeight="1" x14ac:dyDescent="0.25">
      <c r="A25" s="6" t="s">
        <v>14</v>
      </c>
      <c r="B25" s="6" t="s">
        <v>17</v>
      </c>
      <c r="C25" s="23" t="s">
        <v>511</v>
      </c>
    </row>
    <row r="26" spans="1:3" s="1" customFormat="1" ht="33" customHeight="1" x14ac:dyDescent="0.25">
      <c r="A26" s="6" t="s">
        <v>18</v>
      </c>
      <c r="B26" s="6" t="s">
        <v>19</v>
      </c>
      <c r="C26" s="23" t="s">
        <v>508</v>
      </c>
    </row>
    <row r="27" spans="1:3" s="1" customFormat="1" ht="51" customHeight="1" x14ac:dyDescent="0.25">
      <c r="A27" s="6" t="s">
        <v>20</v>
      </c>
      <c r="B27" s="6" t="s">
        <v>21</v>
      </c>
      <c r="C27" s="24" t="s">
        <v>507</v>
      </c>
    </row>
    <row r="28" spans="1:3" s="1" customFormat="1" ht="15.95" customHeight="1" x14ac:dyDescent="0.25">
      <c r="A28" s="6" t="s">
        <v>22</v>
      </c>
      <c r="B28" s="6" t="s">
        <v>23</v>
      </c>
      <c r="C28" s="6" t="s">
        <v>24</v>
      </c>
    </row>
    <row r="29" spans="1:3" s="1" customFormat="1" ht="33" customHeight="1" x14ac:dyDescent="0.25">
      <c r="A29" s="6" t="s">
        <v>25</v>
      </c>
      <c r="B29" s="6" t="s">
        <v>26</v>
      </c>
      <c r="C29" s="6" t="s">
        <v>24</v>
      </c>
    </row>
    <row r="30" spans="1:3" s="1" customFormat="1" ht="33" customHeight="1" x14ac:dyDescent="0.25">
      <c r="A30" s="6" t="s">
        <v>27</v>
      </c>
      <c r="B30" s="6" t="s">
        <v>28</v>
      </c>
      <c r="C30" s="6" t="s">
        <v>24</v>
      </c>
    </row>
    <row r="31" spans="1:3" s="1" customFormat="1" ht="33" customHeight="1" x14ac:dyDescent="0.25">
      <c r="A31" s="6" t="s">
        <v>29</v>
      </c>
      <c r="B31" s="6" t="s">
        <v>30</v>
      </c>
      <c r="C31" s="6" t="s">
        <v>24</v>
      </c>
    </row>
    <row r="32" spans="1:3" s="1" customFormat="1" ht="33" customHeight="1" x14ac:dyDescent="0.25">
      <c r="A32" s="6" t="s">
        <v>32</v>
      </c>
      <c r="B32" s="6" t="s">
        <v>33</v>
      </c>
      <c r="C32" s="6" t="s">
        <v>24</v>
      </c>
    </row>
    <row r="33" spans="1:3" s="1" customFormat="1" ht="86.1" customHeight="1" x14ac:dyDescent="0.25">
      <c r="A33" s="6" t="s">
        <v>34</v>
      </c>
      <c r="B33" s="6" t="s">
        <v>35</v>
      </c>
      <c r="C33" s="6" t="s">
        <v>36</v>
      </c>
    </row>
    <row r="34" spans="1:3" s="1" customFormat="1" ht="86.1" customHeight="1" x14ac:dyDescent="0.25">
      <c r="A34" s="6" t="s">
        <v>37</v>
      </c>
      <c r="B34" s="6" t="s">
        <v>38</v>
      </c>
      <c r="C34" s="6" t="s">
        <v>555</v>
      </c>
    </row>
    <row r="35" spans="1:3" s="1" customFormat="1" ht="51" customHeight="1" x14ac:dyDescent="0.25">
      <c r="A35" s="6" t="s">
        <v>39</v>
      </c>
      <c r="B35" s="6" t="s">
        <v>40</v>
      </c>
      <c r="C35" s="6" t="s">
        <v>24</v>
      </c>
    </row>
    <row r="36" spans="1:3" s="1" customFormat="1" ht="33" customHeight="1" x14ac:dyDescent="0.25">
      <c r="A36" s="6" t="s">
        <v>41</v>
      </c>
      <c r="B36" s="6" t="s">
        <v>42</v>
      </c>
      <c r="C36" s="6" t="s">
        <v>24</v>
      </c>
    </row>
    <row r="37" spans="1:3" s="1" customFormat="1" ht="15.95" customHeight="1" x14ac:dyDescent="0.25">
      <c r="A37" s="6" t="s">
        <v>43</v>
      </c>
      <c r="B37" s="6" t="s">
        <v>44</v>
      </c>
      <c r="C37" s="6" t="s">
        <v>514</v>
      </c>
    </row>
    <row r="38" spans="1:3" s="1" customFormat="1" ht="15.95" customHeight="1" x14ac:dyDescent="0.25">
      <c r="A38" s="6" t="s">
        <v>45</v>
      </c>
      <c r="B38" s="6" t="s">
        <v>46</v>
      </c>
      <c r="C38" s="6" t="s">
        <v>24</v>
      </c>
    </row>
    <row r="39" spans="1:3" s="1" customFormat="1" ht="15.95" customHeight="1" x14ac:dyDescent="0.25">
      <c r="A39" s="118"/>
      <c r="B39" s="118"/>
      <c r="C39" s="118"/>
    </row>
    <row r="40" spans="1:3" s="1" customFormat="1" ht="121.5" customHeight="1" x14ac:dyDescent="0.25">
      <c r="A40" s="6" t="s">
        <v>47</v>
      </c>
      <c r="B40" s="6" t="s">
        <v>48</v>
      </c>
      <c r="C40" s="112" t="s">
        <v>556</v>
      </c>
    </row>
    <row r="41" spans="1:3" s="1" customFormat="1" ht="102.95" customHeight="1" x14ac:dyDescent="0.25">
      <c r="A41" s="6" t="s">
        <v>49</v>
      </c>
      <c r="B41" s="6" t="s">
        <v>50</v>
      </c>
      <c r="C41" s="6" t="s">
        <v>51</v>
      </c>
    </row>
    <row r="42" spans="1:3" s="1" customFormat="1" ht="68.099999999999994" customHeight="1" x14ac:dyDescent="0.25">
      <c r="A42" s="6" t="s">
        <v>52</v>
      </c>
      <c r="B42" s="6" t="s">
        <v>53</v>
      </c>
      <c r="C42" s="6" t="s">
        <v>51</v>
      </c>
    </row>
    <row r="43" spans="1:3" s="1" customFormat="1" ht="171.95" customHeight="1" x14ac:dyDescent="0.25">
      <c r="A43" s="6" t="s">
        <v>54</v>
      </c>
      <c r="B43" s="6" t="s">
        <v>55</v>
      </c>
      <c r="C43" s="6" t="s">
        <v>56</v>
      </c>
    </row>
    <row r="44" spans="1:3" s="1" customFormat="1" ht="86.1" customHeight="1" x14ac:dyDescent="0.25">
      <c r="A44" s="6" t="s">
        <v>57</v>
      </c>
      <c r="B44" s="6" t="s">
        <v>58</v>
      </c>
      <c r="C44" s="6" t="s">
        <v>51</v>
      </c>
    </row>
    <row r="45" spans="1:3" s="1" customFormat="1" ht="86.1" customHeight="1" x14ac:dyDescent="0.25">
      <c r="A45" s="6" t="s">
        <v>59</v>
      </c>
      <c r="B45" s="6" t="s">
        <v>60</v>
      </c>
      <c r="C45" s="6" t="s">
        <v>61</v>
      </c>
    </row>
    <row r="46" spans="1:3" s="1" customFormat="1" ht="86.1" customHeight="1" x14ac:dyDescent="0.25">
      <c r="A46" s="6" t="s">
        <v>62</v>
      </c>
      <c r="B46" s="6" t="s">
        <v>63</v>
      </c>
      <c r="C46" s="6" t="s">
        <v>558</v>
      </c>
    </row>
    <row r="47" spans="1:3" ht="15.95" customHeight="1" x14ac:dyDescent="0.2">
      <c r="A47" s="118"/>
      <c r="B47" s="118"/>
      <c r="C47" s="118"/>
    </row>
    <row r="48" spans="1:3" s="1" customFormat="1" ht="51" customHeight="1" x14ac:dyDescent="0.25">
      <c r="A48" s="6" t="s">
        <v>64</v>
      </c>
      <c r="B48" s="6" t="s">
        <v>65</v>
      </c>
      <c r="C48" s="6">
        <f>'6.2. Паспорт фин осв ввод'!AB24</f>
        <v>2.5720700000000001</v>
      </c>
    </row>
    <row r="49" spans="1:3" s="1" customFormat="1" ht="51" customHeight="1" x14ac:dyDescent="0.25">
      <c r="A49" s="6" t="s">
        <v>66</v>
      </c>
      <c r="B49" s="6" t="s">
        <v>67</v>
      </c>
      <c r="C49" s="6">
        <f>'6.2. Паспорт фин осв ввод'!AB30</f>
        <v>2.1433899999999992</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pageSetUpPr autoPageBreaks="0"/>
  </sheetPr>
  <dimension ref="A1:AC69"/>
  <sheetViews>
    <sheetView topLeftCell="D10" workbookViewId="0">
      <selection activeCell="G30" sqref="G30"/>
    </sheetView>
  </sheetViews>
  <sheetFormatPr defaultColWidth="10.5" defaultRowHeight="11.45" customHeight="1" x14ac:dyDescent="0.2"/>
  <cols>
    <col min="1" max="1" width="10.5" style="44" customWidth="1"/>
    <col min="2" max="2" width="47.33203125" style="44" customWidth="1"/>
    <col min="3" max="3" width="18.1640625" style="44" customWidth="1"/>
    <col min="4" max="8" width="23.33203125" style="44" customWidth="1"/>
    <col min="9" max="9" width="23.33203125" style="44" hidden="1" customWidth="1"/>
    <col min="10" max="10" width="23.33203125" style="44" customWidth="1"/>
    <col min="11" max="11" width="23.33203125" style="44" hidden="1" customWidth="1"/>
    <col min="12" max="12" width="23.33203125" style="44" customWidth="1"/>
    <col min="13" max="13" width="23.33203125" style="44" hidden="1" customWidth="1"/>
    <col min="14" max="14" width="23.33203125" style="44" customWidth="1"/>
    <col min="15" max="15" width="23.33203125" style="44" hidden="1" customWidth="1"/>
    <col min="16" max="16" width="23.33203125" style="44" customWidth="1"/>
    <col min="17" max="17" width="23.33203125" style="44" hidden="1" customWidth="1"/>
    <col min="18" max="18" width="23.33203125" style="44" customWidth="1"/>
    <col min="19" max="19" width="23.33203125" style="44" hidden="1" customWidth="1"/>
    <col min="20" max="20" width="23.33203125" style="44" customWidth="1"/>
    <col min="21" max="21" width="23.33203125" style="44" hidden="1" customWidth="1"/>
    <col min="22" max="22" width="23.33203125" style="44" customWidth="1"/>
    <col min="23" max="23" width="23.33203125" style="44" hidden="1" customWidth="1"/>
    <col min="24" max="24" width="23.33203125" style="44" customWidth="1"/>
    <col min="25" max="25" width="23.33203125" style="44" hidden="1" customWidth="1"/>
    <col min="26" max="26" width="23.33203125" style="44" customWidth="1"/>
    <col min="27" max="27" width="23.33203125" style="44" hidden="1" customWidth="1"/>
    <col min="28" max="29" width="23.33203125" style="44" customWidth="1"/>
    <col min="30" max="16384" width="10.5" style="47"/>
  </cols>
  <sheetData>
    <row r="1" spans="1:29" ht="15.95" customHeight="1" x14ac:dyDescent="0.25">
      <c r="C1" s="45" t="s">
        <v>176</v>
      </c>
      <c r="AC1" s="46" t="s">
        <v>0</v>
      </c>
    </row>
    <row r="2" spans="1:29" ht="15.95" customHeight="1" x14ac:dyDescent="0.25">
      <c r="C2" s="45" t="s">
        <v>176</v>
      </c>
      <c r="AC2" s="46" t="s">
        <v>1</v>
      </c>
    </row>
    <row r="3" spans="1:29" ht="15.95" customHeight="1" x14ac:dyDescent="0.25">
      <c r="C3" s="45" t="s">
        <v>176</v>
      </c>
      <c r="AC3" s="46" t="s">
        <v>2</v>
      </c>
    </row>
    <row r="4" spans="1:29" ht="15.95" customHeight="1" x14ac:dyDescent="0.25">
      <c r="A4" s="163" t="s">
        <v>3</v>
      </c>
      <c r="B4" s="163"/>
      <c r="C4" s="163"/>
      <c r="D4" s="163"/>
      <c r="E4" s="163"/>
      <c r="F4" s="163"/>
      <c r="G4" s="163"/>
      <c r="H4" s="163"/>
      <c r="I4" s="163"/>
      <c r="J4" s="163"/>
      <c r="K4" s="163"/>
      <c r="L4" s="163"/>
      <c r="M4" s="163"/>
      <c r="N4" s="163"/>
      <c r="O4" s="163"/>
      <c r="P4" s="163"/>
      <c r="Q4" s="163"/>
      <c r="R4" s="163"/>
      <c r="S4" s="163"/>
      <c r="T4" s="163"/>
      <c r="U4" s="163"/>
    </row>
    <row r="5" spans="1:29" ht="15.95" customHeight="1" x14ac:dyDescent="0.2"/>
    <row r="6" spans="1:29" ht="18.95" customHeight="1" x14ac:dyDescent="0.3">
      <c r="A6" s="164" t="s">
        <v>4</v>
      </c>
      <c r="B6" s="164"/>
      <c r="C6" s="164"/>
      <c r="D6" s="164"/>
      <c r="E6" s="164"/>
      <c r="F6" s="164"/>
      <c r="G6" s="164"/>
      <c r="H6" s="164"/>
      <c r="I6" s="164"/>
      <c r="J6" s="164"/>
      <c r="K6" s="164"/>
      <c r="L6" s="164"/>
      <c r="M6" s="164"/>
      <c r="N6" s="164"/>
      <c r="O6" s="164"/>
      <c r="P6" s="164"/>
      <c r="Q6" s="164"/>
      <c r="R6" s="164"/>
      <c r="S6" s="164"/>
      <c r="T6" s="164"/>
      <c r="U6" s="164"/>
    </row>
    <row r="7" spans="1:29" ht="15.95" customHeight="1" x14ac:dyDescent="0.2"/>
    <row r="8" spans="1:29" ht="15.95" customHeight="1" x14ac:dyDescent="0.25">
      <c r="A8" s="163" t="s">
        <v>505</v>
      </c>
      <c r="B8" s="163"/>
      <c r="C8" s="163"/>
      <c r="D8" s="163"/>
      <c r="E8" s="163"/>
      <c r="F8" s="163"/>
      <c r="G8" s="163"/>
      <c r="H8" s="163"/>
      <c r="I8" s="163"/>
      <c r="J8" s="163"/>
      <c r="K8" s="163"/>
      <c r="L8" s="163"/>
      <c r="M8" s="163"/>
      <c r="N8" s="163"/>
      <c r="O8" s="163"/>
      <c r="P8" s="163"/>
      <c r="Q8" s="163"/>
      <c r="R8" s="163"/>
      <c r="S8" s="163"/>
      <c r="T8" s="163"/>
      <c r="U8" s="163"/>
    </row>
    <row r="9" spans="1:29" ht="15.95" customHeight="1" x14ac:dyDescent="0.25">
      <c r="A9" s="156" t="s">
        <v>5</v>
      </c>
      <c r="B9" s="156"/>
      <c r="C9" s="156"/>
      <c r="D9" s="156"/>
      <c r="E9" s="156"/>
      <c r="F9" s="156"/>
      <c r="G9" s="156"/>
      <c r="H9" s="156"/>
      <c r="I9" s="156"/>
      <c r="J9" s="156"/>
      <c r="K9" s="156"/>
      <c r="L9" s="156"/>
      <c r="M9" s="156"/>
      <c r="N9" s="156"/>
      <c r="O9" s="156"/>
      <c r="P9" s="156"/>
      <c r="Q9" s="156"/>
      <c r="R9" s="156"/>
      <c r="S9" s="156"/>
      <c r="T9" s="156"/>
      <c r="U9" s="156"/>
    </row>
    <row r="10" spans="1:29" ht="15.95" customHeight="1" x14ac:dyDescent="0.2"/>
    <row r="11" spans="1:29" ht="15.95" customHeight="1" x14ac:dyDescent="0.25">
      <c r="A11" s="163" t="s">
        <v>506</v>
      </c>
      <c r="B11" s="163"/>
      <c r="C11" s="163"/>
      <c r="D11" s="163"/>
      <c r="E11" s="163"/>
      <c r="F11" s="163"/>
      <c r="G11" s="163"/>
      <c r="H11" s="163"/>
      <c r="I11" s="163"/>
      <c r="J11" s="163"/>
      <c r="K11" s="163"/>
      <c r="L11" s="163"/>
      <c r="M11" s="163"/>
      <c r="N11" s="163"/>
      <c r="O11" s="163"/>
      <c r="P11" s="163"/>
      <c r="Q11" s="163"/>
      <c r="R11" s="163"/>
      <c r="S11" s="163"/>
      <c r="T11" s="163"/>
      <c r="U11" s="163"/>
    </row>
    <row r="12" spans="1:29" ht="15.95" customHeight="1" x14ac:dyDescent="0.25">
      <c r="A12" s="156" t="s">
        <v>6</v>
      </c>
      <c r="B12" s="156"/>
      <c r="C12" s="156"/>
      <c r="D12" s="156"/>
      <c r="E12" s="156"/>
      <c r="F12" s="156"/>
      <c r="G12" s="156"/>
      <c r="H12" s="156"/>
      <c r="I12" s="156"/>
      <c r="J12" s="156"/>
      <c r="K12" s="156"/>
      <c r="L12" s="156"/>
      <c r="M12" s="156"/>
      <c r="N12" s="156"/>
      <c r="O12" s="156"/>
      <c r="P12" s="156"/>
      <c r="Q12" s="156"/>
      <c r="R12" s="156"/>
      <c r="S12" s="156"/>
      <c r="T12" s="156"/>
      <c r="U12" s="156"/>
    </row>
    <row r="13" spans="1:29" ht="15.95" customHeight="1" x14ac:dyDescent="0.2"/>
    <row r="14" spans="1:29" ht="33" customHeight="1" x14ac:dyDescent="0.25">
      <c r="A14" s="157" t="s">
        <v>515</v>
      </c>
      <c r="B14" s="157"/>
      <c r="C14" s="157"/>
      <c r="D14" s="157"/>
      <c r="E14" s="157"/>
      <c r="F14" s="157"/>
      <c r="G14" s="157"/>
      <c r="H14" s="157"/>
      <c r="I14" s="157"/>
      <c r="J14" s="157"/>
      <c r="K14" s="157"/>
      <c r="L14" s="157"/>
      <c r="M14" s="157"/>
      <c r="N14" s="157"/>
      <c r="O14" s="157"/>
      <c r="P14" s="157"/>
      <c r="Q14" s="157"/>
      <c r="R14" s="157"/>
      <c r="S14" s="157"/>
      <c r="T14" s="157"/>
      <c r="U14" s="157"/>
    </row>
    <row r="15" spans="1:29" ht="17.25" customHeight="1" x14ac:dyDescent="0.25">
      <c r="A15" s="156" t="s">
        <v>7</v>
      </c>
      <c r="B15" s="156"/>
      <c r="C15" s="156"/>
      <c r="D15" s="156"/>
      <c r="E15" s="156"/>
      <c r="F15" s="156"/>
      <c r="G15" s="156"/>
      <c r="H15" s="156"/>
      <c r="I15" s="156"/>
      <c r="J15" s="156"/>
      <c r="K15" s="156"/>
      <c r="L15" s="156"/>
      <c r="M15" s="156"/>
      <c r="N15" s="156"/>
      <c r="O15" s="156"/>
      <c r="P15" s="156"/>
      <c r="Q15" s="156"/>
      <c r="R15" s="156"/>
      <c r="S15" s="156"/>
      <c r="T15" s="156"/>
      <c r="U15" s="156"/>
    </row>
    <row r="16" spans="1:29" ht="14.25" customHeight="1" x14ac:dyDescent="0.2"/>
    <row r="17" spans="1:29" ht="27" customHeight="1" x14ac:dyDescent="0.2"/>
    <row r="18" spans="1:29" ht="18.95" customHeight="1" x14ac:dyDescent="0.3">
      <c r="A18" s="158" t="s">
        <v>328</v>
      </c>
      <c r="B18" s="158"/>
      <c r="C18" s="158"/>
      <c r="D18" s="158"/>
      <c r="E18" s="158"/>
      <c r="F18" s="158"/>
      <c r="G18" s="158"/>
      <c r="H18" s="158"/>
      <c r="I18" s="158"/>
      <c r="J18" s="158"/>
      <c r="K18" s="158"/>
      <c r="L18" s="158"/>
      <c r="M18" s="158"/>
      <c r="N18" s="158"/>
      <c r="O18" s="158"/>
      <c r="P18" s="158"/>
      <c r="Q18" s="158"/>
      <c r="R18" s="158"/>
      <c r="S18" s="158"/>
      <c r="T18" s="158"/>
      <c r="U18" s="158"/>
    </row>
    <row r="19" spans="1:29" ht="11.1" customHeight="1" x14ac:dyDescent="0.2"/>
    <row r="20" spans="1:29" ht="15" customHeight="1" x14ac:dyDescent="0.2">
      <c r="A20" s="166" t="s">
        <v>329</v>
      </c>
      <c r="B20" s="166" t="s">
        <v>330</v>
      </c>
      <c r="C20" s="166" t="s">
        <v>331</v>
      </c>
      <c r="D20" s="166"/>
      <c r="E20" s="166" t="s">
        <v>332</v>
      </c>
      <c r="F20" s="166"/>
      <c r="G20" s="166" t="s">
        <v>333</v>
      </c>
      <c r="H20" s="165" t="s">
        <v>334</v>
      </c>
      <c r="I20" s="165"/>
      <c r="J20" s="165"/>
      <c r="K20" s="165"/>
      <c r="L20" s="165" t="s">
        <v>335</v>
      </c>
      <c r="M20" s="165"/>
      <c r="N20" s="165"/>
      <c r="O20" s="165"/>
      <c r="P20" s="165" t="s">
        <v>336</v>
      </c>
      <c r="Q20" s="165"/>
      <c r="R20" s="165"/>
      <c r="S20" s="165"/>
      <c r="T20" s="165" t="s">
        <v>337</v>
      </c>
      <c r="U20" s="165"/>
      <c r="V20" s="165"/>
      <c r="W20" s="165"/>
      <c r="X20" s="165" t="s">
        <v>338</v>
      </c>
      <c r="Y20" s="165"/>
      <c r="Z20" s="165"/>
      <c r="AA20" s="165"/>
      <c r="AB20" s="166" t="s">
        <v>339</v>
      </c>
      <c r="AC20" s="166"/>
    </row>
    <row r="21" spans="1:29" ht="15" customHeight="1" x14ac:dyDescent="0.2">
      <c r="A21" s="169"/>
      <c r="B21" s="169"/>
      <c r="C21" s="167"/>
      <c r="D21" s="168"/>
      <c r="E21" s="167"/>
      <c r="F21" s="168"/>
      <c r="G21" s="169"/>
      <c r="H21" s="165" t="s">
        <v>266</v>
      </c>
      <c r="I21" s="165"/>
      <c r="J21" s="165" t="s">
        <v>267</v>
      </c>
      <c r="K21" s="165"/>
      <c r="L21" s="165" t="s">
        <v>266</v>
      </c>
      <c r="M21" s="165"/>
      <c r="N21" s="165" t="s">
        <v>267</v>
      </c>
      <c r="O21" s="165"/>
      <c r="P21" s="165" t="s">
        <v>266</v>
      </c>
      <c r="Q21" s="165"/>
      <c r="R21" s="165" t="s">
        <v>267</v>
      </c>
      <c r="S21" s="165"/>
      <c r="T21" s="165" t="s">
        <v>266</v>
      </c>
      <c r="U21" s="165"/>
      <c r="V21" s="165" t="s">
        <v>267</v>
      </c>
      <c r="W21" s="165"/>
      <c r="X21" s="165" t="s">
        <v>266</v>
      </c>
      <c r="Y21" s="165"/>
      <c r="Z21" s="165" t="s">
        <v>267</v>
      </c>
      <c r="AA21" s="165"/>
      <c r="AB21" s="167"/>
      <c r="AC21" s="168"/>
    </row>
    <row r="22" spans="1:29" ht="30.95" customHeight="1" x14ac:dyDescent="0.2">
      <c r="A22" s="170"/>
      <c r="B22" s="170"/>
      <c r="C22" s="48" t="s">
        <v>266</v>
      </c>
      <c r="D22" s="48" t="s">
        <v>267</v>
      </c>
      <c r="E22" s="48" t="s">
        <v>340</v>
      </c>
      <c r="F22" s="48" t="s">
        <v>341</v>
      </c>
      <c r="G22" s="170"/>
      <c r="H22" s="48" t="s">
        <v>342</v>
      </c>
      <c r="I22" s="48" t="s">
        <v>343</v>
      </c>
      <c r="J22" s="48" t="s">
        <v>342</v>
      </c>
      <c r="K22" s="48" t="s">
        <v>343</v>
      </c>
      <c r="L22" s="48" t="s">
        <v>342</v>
      </c>
      <c r="M22" s="48" t="s">
        <v>343</v>
      </c>
      <c r="N22" s="48" t="s">
        <v>342</v>
      </c>
      <c r="O22" s="48" t="s">
        <v>343</v>
      </c>
      <c r="P22" s="48" t="s">
        <v>342</v>
      </c>
      <c r="Q22" s="48" t="s">
        <v>343</v>
      </c>
      <c r="R22" s="48" t="s">
        <v>342</v>
      </c>
      <c r="S22" s="48" t="s">
        <v>343</v>
      </c>
      <c r="T22" s="48" t="s">
        <v>342</v>
      </c>
      <c r="U22" s="48" t="s">
        <v>343</v>
      </c>
      <c r="V22" s="48" t="s">
        <v>342</v>
      </c>
      <c r="W22" s="48" t="s">
        <v>343</v>
      </c>
      <c r="X22" s="48" t="s">
        <v>342</v>
      </c>
      <c r="Y22" s="48" t="s">
        <v>343</v>
      </c>
      <c r="Z22" s="48" t="s">
        <v>342</v>
      </c>
      <c r="AA22" s="48" t="s">
        <v>343</v>
      </c>
      <c r="AB22" s="48" t="s">
        <v>266</v>
      </c>
      <c r="AC22" s="48" t="s">
        <v>267</v>
      </c>
    </row>
    <row r="23" spans="1:29" ht="15" customHeight="1" x14ac:dyDescent="0.25">
      <c r="A23" s="49" t="s">
        <v>12</v>
      </c>
      <c r="B23" s="49" t="s">
        <v>13</v>
      </c>
      <c r="C23" s="49" t="s">
        <v>14</v>
      </c>
      <c r="D23" s="49" t="s">
        <v>18</v>
      </c>
      <c r="E23" s="49" t="s">
        <v>20</v>
      </c>
      <c r="F23" s="49" t="s">
        <v>22</v>
      </c>
      <c r="G23" s="49" t="s">
        <v>25</v>
      </c>
      <c r="H23" s="49" t="s">
        <v>27</v>
      </c>
      <c r="I23" s="49" t="s">
        <v>29</v>
      </c>
      <c r="J23" s="49" t="s">
        <v>32</v>
      </c>
      <c r="K23" s="49" t="s">
        <v>34</v>
      </c>
      <c r="L23" s="49" t="s">
        <v>37</v>
      </c>
      <c r="M23" s="49" t="s">
        <v>39</v>
      </c>
      <c r="N23" s="49" t="s">
        <v>41</v>
      </c>
      <c r="O23" s="49" t="s">
        <v>43</v>
      </c>
      <c r="P23" s="49" t="s">
        <v>45</v>
      </c>
      <c r="Q23" s="49" t="s">
        <v>47</v>
      </c>
      <c r="R23" s="49" t="s">
        <v>49</v>
      </c>
      <c r="S23" s="49" t="s">
        <v>52</v>
      </c>
      <c r="T23" s="49" t="s">
        <v>54</v>
      </c>
      <c r="U23" s="49" t="s">
        <v>57</v>
      </c>
      <c r="V23" s="49" t="s">
        <v>59</v>
      </c>
      <c r="W23" s="49" t="s">
        <v>62</v>
      </c>
      <c r="X23" s="49" t="s">
        <v>64</v>
      </c>
      <c r="Y23" s="49" t="s">
        <v>66</v>
      </c>
      <c r="Z23" s="49" t="s">
        <v>132</v>
      </c>
      <c r="AA23" s="49" t="s">
        <v>133</v>
      </c>
      <c r="AB23" s="49" t="s">
        <v>134</v>
      </c>
      <c r="AC23" s="49" t="s">
        <v>135</v>
      </c>
    </row>
    <row r="24" spans="1:29" s="53" customFormat="1" ht="63" customHeight="1" x14ac:dyDescent="0.2">
      <c r="A24" s="50" t="s">
        <v>12</v>
      </c>
      <c r="B24" s="51" t="s">
        <v>344</v>
      </c>
      <c r="C24" s="52">
        <f>C25+C26+C27+C28+C29</f>
        <v>2.5720700000000001</v>
      </c>
      <c r="D24" s="50" t="s">
        <v>51</v>
      </c>
      <c r="E24" s="52">
        <f t="shared" ref="E24:F24" si="0">E25+E26+E27+E28+E29</f>
        <v>2.5720700000000001</v>
      </c>
      <c r="F24" s="52">
        <f t="shared" si="0"/>
        <v>2.5720700000000001</v>
      </c>
      <c r="G24" s="52">
        <f>G25+G26+G27+G28+G29</f>
        <v>0</v>
      </c>
      <c r="H24" s="52">
        <f>H25+H26+H27+H28+H29</f>
        <v>2.5720700000000001</v>
      </c>
      <c r="I24" s="52" t="s">
        <v>51</v>
      </c>
      <c r="J24" s="52" t="s">
        <v>51</v>
      </c>
      <c r="K24" s="52" t="s">
        <v>51</v>
      </c>
      <c r="L24" s="52">
        <f>L25+L26+L27+L28+L29</f>
        <v>0</v>
      </c>
      <c r="M24" s="52" t="s">
        <v>51</v>
      </c>
      <c r="N24" s="52" t="s">
        <v>51</v>
      </c>
      <c r="O24" s="52" t="s">
        <v>51</v>
      </c>
      <c r="P24" s="52">
        <f>P25+P26+P27+P28+P29</f>
        <v>0</v>
      </c>
      <c r="Q24" s="52" t="s">
        <v>51</v>
      </c>
      <c r="R24" s="52" t="s">
        <v>51</v>
      </c>
      <c r="S24" s="52" t="s">
        <v>51</v>
      </c>
      <c r="T24" s="52">
        <f>T25+T26+T27+T28+T29</f>
        <v>0</v>
      </c>
      <c r="U24" s="52" t="s">
        <v>51</v>
      </c>
      <c r="V24" s="52" t="s">
        <v>51</v>
      </c>
      <c r="W24" s="52" t="s">
        <v>51</v>
      </c>
      <c r="X24" s="52">
        <f>X25+X26+X27+X28+X29</f>
        <v>0</v>
      </c>
      <c r="Y24" s="52" t="s">
        <v>51</v>
      </c>
      <c r="Z24" s="52" t="s">
        <v>51</v>
      </c>
      <c r="AA24" s="52" t="s">
        <v>51</v>
      </c>
      <c r="AB24" s="52">
        <f>AB25+AB26+AB27+AB28+AB29</f>
        <v>2.5720700000000001</v>
      </c>
      <c r="AC24" s="50" t="s">
        <v>51</v>
      </c>
    </row>
    <row r="25" spans="1:29" ht="15" customHeight="1" x14ac:dyDescent="0.2">
      <c r="A25" s="50" t="s">
        <v>345</v>
      </c>
      <c r="B25" s="54" t="s">
        <v>346</v>
      </c>
      <c r="C25" s="55">
        <v>0</v>
      </c>
      <c r="D25" s="48" t="s">
        <v>51</v>
      </c>
      <c r="E25" s="55" t="s">
        <v>271</v>
      </c>
      <c r="F25" s="55" t="s">
        <v>271</v>
      </c>
      <c r="G25" s="55" t="s">
        <v>271</v>
      </c>
      <c r="H25" s="55">
        <v>0</v>
      </c>
      <c r="I25" s="55" t="s">
        <v>51</v>
      </c>
      <c r="J25" s="55" t="s">
        <v>51</v>
      </c>
      <c r="K25" s="55" t="s">
        <v>51</v>
      </c>
      <c r="L25" s="55">
        <v>0</v>
      </c>
      <c r="M25" s="55" t="s">
        <v>51</v>
      </c>
      <c r="N25" s="55" t="s">
        <v>51</v>
      </c>
      <c r="O25" s="55" t="s">
        <v>51</v>
      </c>
      <c r="P25" s="55">
        <v>0</v>
      </c>
      <c r="Q25" s="55" t="s">
        <v>51</v>
      </c>
      <c r="R25" s="55" t="s">
        <v>51</v>
      </c>
      <c r="S25" s="55" t="s">
        <v>51</v>
      </c>
      <c r="T25" s="55">
        <v>0</v>
      </c>
      <c r="U25" s="55" t="s">
        <v>51</v>
      </c>
      <c r="V25" s="55" t="s">
        <v>51</v>
      </c>
      <c r="W25" s="55" t="s">
        <v>51</v>
      </c>
      <c r="X25" s="55">
        <v>0</v>
      </c>
      <c r="Y25" s="55" t="s">
        <v>51</v>
      </c>
      <c r="Z25" s="55" t="s">
        <v>51</v>
      </c>
      <c r="AA25" s="55" t="s">
        <v>51</v>
      </c>
      <c r="AB25" s="55">
        <f>H25+L25+P25+T25+X25</f>
        <v>0</v>
      </c>
      <c r="AC25" s="48" t="s">
        <v>51</v>
      </c>
    </row>
    <row r="26" spans="1:29" ht="30.95" customHeight="1" x14ac:dyDescent="0.2">
      <c r="A26" s="50" t="s">
        <v>347</v>
      </c>
      <c r="B26" s="54" t="s">
        <v>348</v>
      </c>
      <c r="C26" s="55">
        <v>0</v>
      </c>
      <c r="D26" s="48" t="s">
        <v>51</v>
      </c>
      <c r="E26" s="55" t="s">
        <v>271</v>
      </c>
      <c r="F26" s="55" t="s">
        <v>271</v>
      </c>
      <c r="G26" s="55" t="s">
        <v>271</v>
      </c>
      <c r="H26" s="55">
        <v>0</v>
      </c>
      <c r="I26" s="55" t="s">
        <v>51</v>
      </c>
      <c r="J26" s="55" t="s">
        <v>51</v>
      </c>
      <c r="K26" s="55" t="s">
        <v>51</v>
      </c>
      <c r="L26" s="55">
        <v>0</v>
      </c>
      <c r="M26" s="55" t="s">
        <v>51</v>
      </c>
      <c r="N26" s="55" t="s">
        <v>51</v>
      </c>
      <c r="O26" s="55" t="s">
        <v>51</v>
      </c>
      <c r="P26" s="55">
        <v>0</v>
      </c>
      <c r="Q26" s="55" t="s">
        <v>51</v>
      </c>
      <c r="R26" s="55" t="s">
        <v>51</v>
      </c>
      <c r="S26" s="55" t="s">
        <v>51</v>
      </c>
      <c r="T26" s="55">
        <v>0</v>
      </c>
      <c r="U26" s="55" t="s">
        <v>51</v>
      </c>
      <c r="V26" s="55" t="s">
        <v>51</v>
      </c>
      <c r="W26" s="55" t="s">
        <v>51</v>
      </c>
      <c r="X26" s="55">
        <v>0</v>
      </c>
      <c r="Y26" s="55" t="s">
        <v>51</v>
      </c>
      <c r="Z26" s="55" t="s">
        <v>51</v>
      </c>
      <c r="AA26" s="55" t="s">
        <v>51</v>
      </c>
      <c r="AB26" s="55">
        <f t="shared" ref="AB26:AB34" si="1">H26+L26+P26+T26+X26</f>
        <v>0</v>
      </c>
      <c r="AC26" s="48" t="s">
        <v>51</v>
      </c>
    </row>
    <row r="27" spans="1:29" ht="47.1" customHeight="1" x14ac:dyDescent="0.2">
      <c r="A27" s="50" t="s">
        <v>349</v>
      </c>
      <c r="B27" s="54" t="s">
        <v>350</v>
      </c>
      <c r="C27" s="55">
        <v>2.5720700000000001</v>
      </c>
      <c r="D27" s="48" t="s">
        <v>51</v>
      </c>
      <c r="E27" s="55">
        <v>2.5720700000000001</v>
      </c>
      <c r="F27" s="55">
        <v>2.5720700000000001</v>
      </c>
      <c r="G27" s="55">
        <v>0</v>
      </c>
      <c r="H27" s="55">
        <v>2.5720700000000001</v>
      </c>
      <c r="I27" s="55" t="s">
        <v>51</v>
      </c>
      <c r="J27" s="55" t="s">
        <v>51</v>
      </c>
      <c r="K27" s="55" t="s">
        <v>51</v>
      </c>
      <c r="L27" s="55">
        <v>0</v>
      </c>
      <c r="M27" s="55" t="s">
        <v>51</v>
      </c>
      <c r="N27" s="55" t="s">
        <v>51</v>
      </c>
      <c r="O27" s="55" t="s">
        <v>51</v>
      </c>
      <c r="P27" s="55">
        <v>0</v>
      </c>
      <c r="Q27" s="55" t="s">
        <v>51</v>
      </c>
      <c r="R27" s="55" t="s">
        <v>51</v>
      </c>
      <c r="S27" s="55" t="s">
        <v>51</v>
      </c>
      <c r="T27" s="55">
        <v>0</v>
      </c>
      <c r="U27" s="55" t="s">
        <v>51</v>
      </c>
      <c r="V27" s="55" t="s">
        <v>51</v>
      </c>
      <c r="W27" s="55" t="s">
        <v>51</v>
      </c>
      <c r="X27" s="55">
        <v>0</v>
      </c>
      <c r="Y27" s="55" t="s">
        <v>51</v>
      </c>
      <c r="Z27" s="55" t="s">
        <v>51</v>
      </c>
      <c r="AA27" s="55" t="s">
        <v>51</v>
      </c>
      <c r="AB27" s="55">
        <f t="shared" si="1"/>
        <v>2.5720700000000001</v>
      </c>
      <c r="AC27" s="48" t="s">
        <v>51</v>
      </c>
    </row>
    <row r="28" spans="1:29" ht="15" customHeight="1" x14ac:dyDescent="0.2">
      <c r="A28" s="50" t="s">
        <v>351</v>
      </c>
      <c r="B28" s="54" t="s">
        <v>352</v>
      </c>
      <c r="C28" s="55">
        <v>0</v>
      </c>
      <c r="D28" s="48" t="s">
        <v>51</v>
      </c>
      <c r="E28" s="55">
        <f>C28</f>
        <v>0</v>
      </c>
      <c r="F28" s="48" t="s">
        <v>271</v>
      </c>
      <c r="G28" s="55" t="s">
        <v>271</v>
      </c>
      <c r="H28" s="55">
        <v>0</v>
      </c>
      <c r="I28" s="55" t="s">
        <v>51</v>
      </c>
      <c r="J28" s="55" t="s">
        <v>51</v>
      </c>
      <c r="K28" s="55" t="s">
        <v>51</v>
      </c>
      <c r="L28" s="55">
        <v>0</v>
      </c>
      <c r="M28" s="55" t="s">
        <v>51</v>
      </c>
      <c r="N28" s="55" t="s">
        <v>51</v>
      </c>
      <c r="O28" s="55" t="s">
        <v>51</v>
      </c>
      <c r="P28" s="55">
        <v>0</v>
      </c>
      <c r="Q28" s="55" t="s">
        <v>51</v>
      </c>
      <c r="R28" s="55" t="s">
        <v>51</v>
      </c>
      <c r="S28" s="55" t="s">
        <v>51</v>
      </c>
      <c r="T28" s="55">
        <v>0</v>
      </c>
      <c r="U28" s="55" t="s">
        <v>51</v>
      </c>
      <c r="V28" s="55" t="s">
        <v>51</v>
      </c>
      <c r="W28" s="55" t="s">
        <v>51</v>
      </c>
      <c r="X28" s="55">
        <v>0</v>
      </c>
      <c r="Y28" s="55" t="s">
        <v>51</v>
      </c>
      <c r="Z28" s="55" t="s">
        <v>51</v>
      </c>
      <c r="AA28" s="55" t="s">
        <v>51</v>
      </c>
      <c r="AB28" s="55">
        <f t="shared" si="1"/>
        <v>0</v>
      </c>
      <c r="AC28" s="48" t="s">
        <v>51</v>
      </c>
    </row>
    <row r="29" spans="1:29" ht="15" customHeight="1" x14ac:dyDescent="0.2">
      <c r="A29" s="50" t="s">
        <v>353</v>
      </c>
      <c r="B29" s="54" t="s">
        <v>354</v>
      </c>
      <c r="C29" s="55">
        <v>0</v>
      </c>
      <c r="D29" s="48" t="s">
        <v>51</v>
      </c>
      <c r="E29" s="55">
        <f>C29</f>
        <v>0</v>
      </c>
      <c r="F29" s="48">
        <v>0</v>
      </c>
      <c r="G29" s="55">
        <v>0</v>
      </c>
      <c r="H29" s="55">
        <v>0</v>
      </c>
      <c r="I29" s="55" t="s">
        <v>51</v>
      </c>
      <c r="J29" s="55" t="s">
        <v>51</v>
      </c>
      <c r="K29" s="55" t="s">
        <v>51</v>
      </c>
      <c r="L29" s="55">
        <v>0</v>
      </c>
      <c r="M29" s="55" t="s">
        <v>51</v>
      </c>
      <c r="N29" s="55" t="s">
        <v>51</v>
      </c>
      <c r="O29" s="55" t="s">
        <v>51</v>
      </c>
      <c r="P29" s="55">
        <v>0</v>
      </c>
      <c r="Q29" s="55" t="s">
        <v>51</v>
      </c>
      <c r="R29" s="55" t="s">
        <v>51</v>
      </c>
      <c r="S29" s="55" t="s">
        <v>51</v>
      </c>
      <c r="T29" s="55">
        <v>0</v>
      </c>
      <c r="U29" s="55" t="s">
        <v>51</v>
      </c>
      <c r="V29" s="55" t="s">
        <v>51</v>
      </c>
      <c r="W29" s="55" t="s">
        <v>51</v>
      </c>
      <c r="X29" s="55">
        <v>0</v>
      </c>
      <c r="Y29" s="55" t="s">
        <v>51</v>
      </c>
      <c r="Z29" s="55" t="s">
        <v>51</v>
      </c>
      <c r="AA29" s="55" t="s">
        <v>51</v>
      </c>
      <c r="AB29" s="55">
        <f t="shared" si="1"/>
        <v>0</v>
      </c>
      <c r="AC29" s="48" t="s">
        <v>51</v>
      </c>
    </row>
    <row r="30" spans="1:29" s="53" customFormat="1" ht="63" customHeight="1" x14ac:dyDescent="0.2">
      <c r="A30" s="50" t="s">
        <v>13</v>
      </c>
      <c r="B30" s="51" t="s">
        <v>355</v>
      </c>
      <c r="C30" s="52">
        <f>C31+C32+C33+C34</f>
        <v>2.1433899999999997</v>
      </c>
      <c r="D30" s="50" t="s">
        <v>51</v>
      </c>
      <c r="E30" s="52">
        <v>2.1433899999999997</v>
      </c>
      <c r="F30" s="52">
        <v>2.1433899999999992</v>
      </c>
      <c r="G30" s="52">
        <v>0</v>
      </c>
      <c r="H30" s="52">
        <v>2.1433899999999992</v>
      </c>
      <c r="I30" s="50" t="s">
        <v>51</v>
      </c>
      <c r="J30" s="50" t="s">
        <v>51</v>
      </c>
      <c r="K30" s="50" t="s">
        <v>51</v>
      </c>
      <c r="L30" s="52">
        <v>0</v>
      </c>
      <c r="M30" s="50" t="s">
        <v>51</v>
      </c>
      <c r="N30" s="50" t="s">
        <v>51</v>
      </c>
      <c r="O30" s="50" t="s">
        <v>51</v>
      </c>
      <c r="P30" s="52">
        <v>0</v>
      </c>
      <c r="Q30" s="50" t="s">
        <v>51</v>
      </c>
      <c r="R30" s="50" t="s">
        <v>51</v>
      </c>
      <c r="S30" s="50" t="s">
        <v>51</v>
      </c>
      <c r="T30" s="52">
        <v>0</v>
      </c>
      <c r="U30" s="50" t="s">
        <v>51</v>
      </c>
      <c r="V30" s="50" t="s">
        <v>51</v>
      </c>
      <c r="W30" s="50" t="s">
        <v>51</v>
      </c>
      <c r="X30" s="52">
        <v>0</v>
      </c>
      <c r="Y30" s="50" t="s">
        <v>51</v>
      </c>
      <c r="Z30" s="50" t="s">
        <v>51</v>
      </c>
      <c r="AA30" s="50" t="s">
        <v>51</v>
      </c>
      <c r="AB30" s="52">
        <f>AB31+AB32+AB33+AB34+AB35</f>
        <v>2.1433899999999992</v>
      </c>
      <c r="AC30" s="50" t="s">
        <v>51</v>
      </c>
    </row>
    <row r="31" spans="1:29" ht="15" customHeight="1" x14ac:dyDescent="0.2">
      <c r="A31" s="50" t="s">
        <v>356</v>
      </c>
      <c r="B31" s="54" t="s">
        <v>357</v>
      </c>
      <c r="C31" s="55">
        <v>0.15439</v>
      </c>
      <c r="D31" s="48" t="s">
        <v>51</v>
      </c>
      <c r="E31" s="55">
        <f>C31/$C$30*$E$30</f>
        <v>0.15438999999999997</v>
      </c>
      <c r="F31" s="55">
        <f>E31-G31</f>
        <v>0.15438999999999997</v>
      </c>
      <c r="G31" s="55">
        <f>C31/$C$30*$G$30</f>
        <v>0</v>
      </c>
      <c r="H31" s="55">
        <f>$C31/$C$30*H$30</f>
        <v>0.15438999999999994</v>
      </c>
      <c r="I31" s="48" t="s">
        <v>51</v>
      </c>
      <c r="J31" s="48" t="s">
        <v>51</v>
      </c>
      <c r="K31" s="48" t="s">
        <v>51</v>
      </c>
      <c r="L31" s="55">
        <f>$C31/$C$30*L$30</f>
        <v>0</v>
      </c>
      <c r="M31" s="48" t="s">
        <v>51</v>
      </c>
      <c r="N31" s="48" t="s">
        <v>51</v>
      </c>
      <c r="O31" s="48" t="s">
        <v>51</v>
      </c>
      <c r="P31" s="55">
        <f>$C31/$C$30*P$30</f>
        <v>0</v>
      </c>
      <c r="Q31" s="48" t="s">
        <v>51</v>
      </c>
      <c r="R31" s="48" t="s">
        <v>51</v>
      </c>
      <c r="S31" s="48" t="s">
        <v>51</v>
      </c>
      <c r="T31" s="55">
        <f>$C31/$C$30*T$30</f>
        <v>0</v>
      </c>
      <c r="U31" s="48" t="s">
        <v>51</v>
      </c>
      <c r="V31" s="48" t="s">
        <v>51</v>
      </c>
      <c r="W31" s="48" t="s">
        <v>51</v>
      </c>
      <c r="X31" s="55">
        <f>$C31/$C$30*X$30</f>
        <v>0</v>
      </c>
      <c r="Y31" s="48" t="s">
        <v>51</v>
      </c>
      <c r="Z31" s="48" t="s">
        <v>51</v>
      </c>
      <c r="AA31" s="48" t="s">
        <v>51</v>
      </c>
      <c r="AB31" s="55">
        <f t="shared" si="1"/>
        <v>0.15438999999999994</v>
      </c>
      <c r="AC31" s="48" t="s">
        <v>51</v>
      </c>
    </row>
    <row r="32" spans="1:29" ht="30.95" customHeight="1" x14ac:dyDescent="0.2">
      <c r="A32" s="50" t="s">
        <v>358</v>
      </c>
      <c r="B32" s="54" t="s">
        <v>359</v>
      </c>
      <c r="C32" s="55">
        <v>0.26389999999999997</v>
      </c>
      <c r="D32" s="48" t="s">
        <v>51</v>
      </c>
      <c r="E32" s="55">
        <f>C32/$C$30*$E$30</f>
        <v>0.26389999999999997</v>
      </c>
      <c r="F32" s="55">
        <f t="shared" ref="F32:F34" si="2">E32-G32</f>
        <v>0.26389999999999997</v>
      </c>
      <c r="G32" s="55">
        <f t="shared" ref="G32:G34" si="3">C32/$C$30*$G$30</f>
        <v>0</v>
      </c>
      <c r="H32" s="55">
        <f>$C32/$C$30*H$30</f>
        <v>0.26389999999999991</v>
      </c>
      <c r="I32" s="48" t="s">
        <v>51</v>
      </c>
      <c r="J32" s="48" t="s">
        <v>51</v>
      </c>
      <c r="K32" s="48" t="s">
        <v>51</v>
      </c>
      <c r="L32" s="55">
        <f>$C32/$C$30*L$30</f>
        <v>0</v>
      </c>
      <c r="M32" s="48" t="s">
        <v>51</v>
      </c>
      <c r="N32" s="48" t="s">
        <v>51</v>
      </c>
      <c r="O32" s="48" t="s">
        <v>51</v>
      </c>
      <c r="P32" s="55">
        <f>$C32/$C$30*P$30</f>
        <v>0</v>
      </c>
      <c r="Q32" s="48" t="s">
        <v>51</v>
      </c>
      <c r="R32" s="48" t="s">
        <v>51</v>
      </c>
      <c r="S32" s="48" t="s">
        <v>51</v>
      </c>
      <c r="T32" s="55">
        <f>$C32/$C$30*T$30</f>
        <v>0</v>
      </c>
      <c r="U32" s="48" t="s">
        <v>51</v>
      </c>
      <c r="V32" s="48" t="s">
        <v>51</v>
      </c>
      <c r="W32" s="48" t="s">
        <v>51</v>
      </c>
      <c r="X32" s="55">
        <f>$C32/$C$30*X$30</f>
        <v>0</v>
      </c>
      <c r="Y32" s="48" t="s">
        <v>51</v>
      </c>
      <c r="Z32" s="48" t="s">
        <v>51</v>
      </c>
      <c r="AA32" s="48" t="s">
        <v>51</v>
      </c>
      <c r="AB32" s="55">
        <f t="shared" si="1"/>
        <v>0.26389999999999991</v>
      </c>
      <c r="AC32" s="48" t="s">
        <v>51</v>
      </c>
    </row>
    <row r="33" spans="1:29" ht="15" customHeight="1" x14ac:dyDescent="0.2">
      <c r="A33" s="50" t="s">
        <v>360</v>
      </c>
      <c r="B33" s="54" t="s">
        <v>361</v>
      </c>
      <c r="C33" s="55">
        <v>1.6592799999999999</v>
      </c>
      <c r="D33" s="48" t="s">
        <v>51</v>
      </c>
      <c r="E33" s="55">
        <f>C33/$C$30*$E$30</f>
        <v>1.6592799999999999</v>
      </c>
      <c r="F33" s="55">
        <f t="shared" si="2"/>
        <v>1.6592799999999999</v>
      </c>
      <c r="G33" s="55">
        <f t="shared" si="3"/>
        <v>0</v>
      </c>
      <c r="H33" s="55">
        <f>$C33/$C$30*H$30</f>
        <v>1.6592799999999994</v>
      </c>
      <c r="I33" s="48" t="s">
        <v>51</v>
      </c>
      <c r="J33" s="48" t="s">
        <v>51</v>
      </c>
      <c r="K33" s="48" t="s">
        <v>51</v>
      </c>
      <c r="L33" s="55">
        <f>$C33/$C$30*L$30</f>
        <v>0</v>
      </c>
      <c r="M33" s="48" t="s">
        <v>51</v>
      </c>
      <c r="N33" s="48" t="s">
        <v>51</v>
      </c>
      <c r="O33" s="48" t="s">
        <v>51</v>
      </c>
      <c r="P33" s="55">
        <f>$C33/$C$30*P$30</f>
        <v>0</v>
      </c>
      <c r="Q33" s="48" t="s">
        <v>51</v>
      </c>
      <c r="R33" s="48" t="s">
        <v>51</v>
      </c>
      <c r="S33" s="48" t="s">
        <v>51</v>
      </c>
      <c r="T33" s="55">
        <f>$C33/$C$30*T$30</f>
        <v>0</v>
      </c>
      <c r="U33" s="48" t="s">
        <v>51</v>
      </c>
      <c r="V33" s="48" t="s">
        <v>51</v>
      </c>
      <c r="W33" s="48" t="s">
        <v>51</v>
      </c>
      <c r="X33" s="55">
        <f>$C33/$C$30*X$30</f>
        <v>0</v>
      </c>
      <c r="Y33" s="48" t="s">
        <v>51</v>
      </c>
      <c r="Z33" s="48" t="s">
        <v>51</v>
      </c>
      <c r="AA33" s="48" t="s">
        <v>51</v>
      </c>
      <c r="AB33" s="55">
        <f t="shared" si="1"/>
        <v>1.6592799999999994</v>
      </c>
      <c r="AC33" s="48" t="s">
        <v>51</v>
      </c>
    </row>
    <row r="34" spans="1:29" ht="15" customHeight="1" x14ac:dyDescent="0.2">
      <c r="A34" s="50" t="s">
        <v>362</v>
      </c>
      <c r="B34" s="54" t="s">
        <v>363</v>
      </c>
      <c r="C34" s="55">
        <v>6.5819999999999934E-2</v>
      </c>
      <c r="D34" s="48" t="s">
        <v>51</v>
      </c>
      <c r="E34" s="55">
        <f>E30-E33-E32-E31</f>
        <v>6.5819999999999879E-2</v>
      </c>
      <c r="F34" s="55">
        <f t="shared" si="2"/>
        <v>6.5819999999999879E-2</v>
      </c>
      <c r="G34" s="55">
        <f t="shared" si="3"/>
        <v>0</v>
      </c>
      <c r="H34" s="55">
        <f>$C34/$C$30*H$30</f>
        <v>6.581999999999992E-2</v>
      </c>
      <c r="I34" s="48" t="s">
        <v>51</v>
      </c>
      <c r="J34" s="48" t="s">
        <v>51</v>
      </c>
      <c r="K34" s="48" t="s">
        <v>51</v>
      </c>
      <c r="L34" s="55">
        <f>$C34/$C$30*L$30</f>
        <v>0</v>
      </c>
      <c r="M34" s="48" t="s">
        <v>51</v>
      </c>
      <c r="N34" s="48" t="s">
        <v>51</v>
      </c>
      <c r="O34" s="48" t="s">
        <v>51</v>
      </c>
      <c r="P34" s="55">
        <f>$C34/$C$30*P$30</f>
        <v>0</v>
      </c>
      <c r="Q34" s="48" t="s">
        <v>51</v>
      </c>
      <c r="R34" s="48" t="s">
        <v>51</v>
      </c>
      <c r="S34" s="48" t="s">
        <v>51</v>
      </c>
      <c r="T34" s="55">
        <f>$C34/$C$30*T$30</f>
        <v>0</v>
      </c>
      <c r="U34" s="48" t="s">
        <v>51</v>
      </c>
      <c r="V34" s="48" t="s">
        <v>51</v>
      </c>
      <c r="W34" s="48" t="s">
        <v>51</v>
      </c>
      <c r="X34" s="55">
        <f>$C34/$C$30*X$30</f>
        <v>0</v>
      </c>
      <c r="Y34" s="48" t="s">
        <v>51</v>
      </c>
      <c r="Z34" s="48" t="s">
        <v>51</v>
      </c>
      <c r="AA34" s="48" t="s">
        <v>51</v>
      </c>
      <c r="AB34" s="55">
        <f t="shared" si="1"/>
        <v>6.581999999999992E-2</v>
      </c>
      <c r="AC34" s="48" t="s">
        <v>51</v>
      </c>
    </row>
    <row r="35" spans="1:29" s="53" customFormat="1" ht="30.95" customHeight="1" x14ac:dyDescent="0.2">
      <c r="A35" s="50" t="s">
        <v>14</v>
      </c>
      <c r="B35" s="51" t="s">
        <v>364</v>
      </c>
      <c r="C35" s="50"/>
      <c r="D35" s="50"/>
      <c r="E35" s="50"/>
      <c r="F35" s="48"/>
      <c r="G35" s="50"/>
      <c r="H35" s="50"/>
      <c r="I35" s="50"/>
      <c r="J35" s="50"/>
      <c r="K35" s="50"/>
      <c r="L35" s="50"/>
      <c r="M35" s="50"/>
      <c r="N35" s="50"/>
      <c r="O35" s="50"/>
      <c r="P35" s="50"/>
      <c r="Q35" s="50"/>
      <c r="R35" s="50"/>
      <c r="S35" s="50"/>
      <c r="T35" s="50"/>
      <c r="U35" s="50"/>
      <c r="V35" s="50"/>
      <c r="W35" s="50"/>
      <c r="X35" s="50"/>
      <c r="Y35" s="50"/>
      <c r="Z35" s="50"/>
      <c r="AA35" s="50"/>
      <c r="AB35" s="50"/>
      <c r="AC35" s="50"/>
    </row>
    <row r="36" spans="1:29" s="44" customFormat="1" ht="30.95" customHeight="1" x14ac:dyDescent="0.2">
      <c r="A36" s="50" t="s">
        <v>365</v>
      </c>
      <c r="B36" s="54" t="s">
        <v>366</v>
      </c>
      <c r="C36" s="48">
        <f>AB36</f>
        <v>0</v>
      </c>
      <c r="D36" s="48" t="s">
        <v>51</v>
      </c>
      <c r="E36" s="48">
        <f>C36</f>
        <v>0</v>
      </c>
      <c r="F36" s="48">
        <f>E36</f>
        <v>0</v>
      </c>
      <c r="G36" s="48" t="s">
        <v>271</v>
      </c>
      <c r="H36" s="48">
        <v>0</v>
      </c>
      <c r="I36" s="48" t="s">
        <v>51</v>
      </c>
      <c r="J36" s="48" t="s">
        <v>51</v>
      </c>
      <c r="K36" s="48" t="s">
        <v>51</v>
      </c>
      <c r="L36" s="48">
        <v>0</v>
      </c>
      <c r="M36" s="48" t="s">
        <v>51</v>
      </c>
      <c r="N36" s="48" t="s">
        <v>51</v>
      </c>
      <c r="O36" s="48" t="s">
        <v>51</v>
      </c>
      <c r="P36" s="48">
        <v>0</v>
      </c>
      <c r="Q36" s="48" t="s">
        <v>51</v>
      </c>
      <c r="R36" s="48" t="s">
        <v>51</v>
      </c>
      <c r="S36" s="48" t="s">
        <v>51</v>
      </c>
      <c r="T36" s="48">
        <v>0</v>
      </c>
      <c r="U36" s="48" t="s">
        <v>51</v>
      </c>
      <c r="V36" s="48" t="s">
        <v>51</v>
      </c>
      <c r="W36" s="48" t="s">
        <v>51</v>
      </c>
      <c r="X36" s="48">
        <v>0</v>
      </c>
      <c r="Y36" s="48" t="s">
        <v>51</v>
      </c>
      <c r="Z36" s="48" t="s">
        <v>51</v>
      </c>
      <c r="AA36" s="48" t="s">
        <v>51</v>
      </c>
      <c r="AB36" s="48">
        <f>H36+L36+P36+T36+X36</f>
        <v>0</v>
      </c>
      <c r="AC36" s="48" t="s">
        <v>51</v>
      </c>
    </row>
    <row r="37" spans="1:29" s="44" customFormat="1" ht="30.95" customHeight="1" x14ac:dyDescent="0.2">
      <c r="A37" s="50" t="s">
        <v>367</v>
      </c>
      <c r="B37" s="54" t="s">
        <v>368</v>
      </c>
      <c r="C37" s="48">
        <f t="shared" ref="C37:C68" si="4">AB37</f>
        <v>0</v>
      </c>
      <c r="D37" s="48" t="s">
        <v>51</v>
      </c>
      <c r="E37" s="48">
        <f t="shared" ref="E37:E43" si="5">C37</f>
        <v>0</v>
      </c>
      <c r="F37" s="48">
        <f t="shared" ref="F37:F43" si="6">E37</f>
        <v>0</v>
      </c>
      <c r="G37" s="48" t="s">
        <v>271</v>
      </c>
      <c r="H37" s="48">
        <v>0</v>
      </c>
      <c r="I37" s="48" t="s">
        <v>51</v>
      </c>
      <c r="J37" s="48" t="s">
        <v>51</v>
      </c>
      <c r="K37" s="48" t="s">
        <v>51</v>
      </c>
      <c r="L37" s="48">
        <v>0</v>
      </c>
      <c r="M37" s="48" t="s">
        <v>51</v>
      </c>
      <c r="N37" s="48" t="s">
        <v>51</v>
      </c>
      <c r="O37" s="48" t="s">
        <v>51</v>
      </c>
      <c r="P37" s="48">
        <v>0</v>
      </c>
      <c r="Q37" s="48" t="s">
        <v>51</v>
      </c>
      <c r="R37" s="48" t="s">
        <v>51</v>
      </c>
      <c r="S37" s="48" t="s">
        <v>51</v>
      </c>
      <c r="T37" s="48">
        <v>0</v>
      </c>
      <c r="U37" s="48" t="s">
        <v>51</v>
      </c>
      <c r="V37" s="48" t="s">
        <v>51</v>
      </c>
      <c r="W37" s="48" t="s">
        <v>51</v>
      </c>
      <c r="X37" s="48">
        <v>0</v>
      </c>
      <c r="Y37" s="48" t="s">
        <v>51</v>
      </c>
      <c r="Z37" s="48" t="s">
        <v>51</v>
      </c>
      <c r="AA37" s="48" t="s">
        <v>51</v>
      </c>
      <c r="AB37" s="48">
        <f t="shared" ref="AB37:AB60" si="7">H37+L37+P37+T37+X37</f>
        <v>0</v>
      </c>
      <c r="AC37" s="48" t="s">
        <v>51</v>
      </c>
    </row>
    <row r="38" spans="1:29" s="44" customFormat="1" ht="15" customHeight="1" x14ac:dyDescent="0.2">
      <c r="A38" s="50" t="s">
        <v>369</v>
      </c>
      <c r="B38" s="54" t="s">
        <v>370</v>
      </c>
      <c r="C38" s="48">
        <f t="shared" si="4"/>
        <v>0</v>
      </c>
      <c r="D38" s="48" t="s">
        <v>51</v>
      </c>
      <c r="E38" s="48">
        <f t="shared" si="5"/>
        <v>0</v>
      </c>
      <c r="F38" s="48">
        <f t="shared" si="6"/>
        <v>0</v>
      </c>
      <c r="G38" s="48" t="s">
        <v>271</v>
      </c>
      <c r="H38" s="48">
        <v>0</v>
      </c>
      <c r="I38" s="48" t="s">
        <v>51</v>
      </c>
      <c r="J38" s="48" t="s">
        <v>51</v>
      </c>
      <c r="K38" s="48" t="s">
        <v>51</v>
      </c>
      <c r="L38" s="48">
        <v>0</v>
      </c>
      <c r="M38" s="48" t="s">
        <v>51</v>
      </c>
      <c r="N38" s="48" t="s">
        <v>51</v>
      </c>
      <c r="O38" s="48" t="s">
        <v>51</v>
      </c>
      <c r="P38" s="48">
        <v>0</v>
      </c>
      <c r="Q38" s="48" t="s">
        <v>51</v>
      </c>
      <c r="R38" s="48" t="s">
        <v>51</v>
      </c>
      <c r="S38" s="48" t="s">
        <v>51</v>
      </c>
      <c r="T38" s="48">
        <v>0</v>
      </c>
      <c r="U38" s="48" t="s">
        <v>51</v>
      </c>
      <c r="V38" s="48" t="s">
        <v>51</v>
      </c>
      <c r="W38" s="48" t="s">
        <v>51</v>
      </c>
      <c r="X38" s="48">
        <v>0</v>
      </c>
      <c r="Y38" s="48" t="s">
        <v>51</v>
      </c>
      <c r="Z38" s="48" t="s">
        <v>51</v>
      </c>
      <c r="AA38" s="48" t="s">
        <v>51</v>
      </c>
      <c r="AB38" s="48">
        <f t="shared" si="7"/>
        <v>0</v>
      </c>
      <c r="AC38" s="48" t="s">
        <v>51</v>
      </c>
    </row>
    <row r="39" spans="1:29" s="44" customFormat="1" ht="30.95" customHeight="1" x14ac:dyDescent="0.2">
      <c r="A39" s="50" t="s">
        <v>371</v>
      </c>
      <c r="B39" s="54" t="s">
        <v>372</v>
      </c>
      <c r="C39" s="48">
        <f t="shared" si="4"/>
        <v>0</v>
      </c>
      <c r="D39" s="48" t="s">
        <v>51</v>
      </c>
      <c r="E39" s="48">
        <f t="shared" si="5"/>
        <v>0</v>
      </c>
      <c r="F39" s="48">
        <f t="shared" si="6"/>
        <v>0</v>
      </c>
      <c r="G39" s="48" t="s">
        <v>271</v>
      </c>
      <c r="H39" s="48">
        <v>0</v>
      </c>
      <c r="I39" s="48" t="s">
        <v>51</v>
      </c>
      <c r="J39" s="48" t="s">
        <v>51</v>
      </c>
      <c r="K39" s="48" t="s">
        <v>51</v>
      </c>
      <c r="L39" s="48">
        <v>0</v>
      </c>
      <c r="M39" s="48" t="s">
        <v>51</v>
      </c>
      <c r="N39" s="48" t="s">
        <v>51</v>
      </c>
      <c r="O39" s="48" t="s">
        <v>51</v>
      </c>
      <c r="P39" s="48">
        <v>0</v>
      </c>
      <c r="Q39" s="48" t="s">
        <v>51</v>
      </c>
      <c r="R39" s="48" t="s">
        <v>51</v>
      </c>
      <c r="S39" s="48" t="s">
        <v>51</v>
      </c>
      <c r="T39" s="48">
        <v>0</v>
      </c>
      <c r="U39" s="48" t="s">
        <v>51</v>
      </c>
      <c r="V39" s="48" t="s">
        <v>51</v>
      </c>
      <c r="W39" s="48" t="s">
        <v>51</v>
      </c>
      <c r="X39" s="48">
        <v>0</v>
      </c>
      <c r="Y39" s="48" t="s">
        <v>51</v>
      </c>
      <c r="Z39" s="48" t="s">
        <v>51</v>
      </c>
      <c r="AA39" s="48" t="s">
        <v>51</v>
      </c>
      <c r="AB39" s="48">
        <f t="shared" si="7"/>
        <v>0</v>
      </c>
      <c r="AC39" s="48" t="s">
        <v>51</v>
      </c>
    </row>
    <row r="40" spans="1:29" s="44" customFormat="1" ht="30.95" customHeight="1" x14ac:dyDescent="0.2">
      <c r="A40" s="50" t="s">
        <v>373</v>
      </c>
      <c r="B40" s="54" t="s">
        <v>374</v>
      </c>
      <c r="C40" s="48">
        <f t="shared" si="4"/>
        <v>0</v>
      </c>
      <c r="D40" s="48" t="s">
        <v>51</v>
      </c>
      <c r="E40" s="48">
        <f t="shared" si="5"/>
        <v>0</v>
      </c>
      <c r="F40" s="48">
        <f t="shared" si="6"/>
        <v>0</v>
      </c>
      <c r="G40" s="48" t="s">
        <v>271</v>
      </c>
      <c r="H40" s="48">
        <v>0</v>
      </c>
      <c r="I40" s="48" t="s">
        <v>51</v>
      </c>
      <c r="J40" s="48" t="s">
        <v>51</v>
      </c>
      <c r="K40" s="48" t="s">
        <v>51</v>
      </c>
      <c r="L40" s="48">
        <v>0</v>
      </c>
      <c r="M40" s="48" t="s">
        <v>51</v>
      </c>
      <c r="N40" s="48" t="s">
        <v>51</v>
      </c>
      <c r="O40" s="48" t="s">
        <v>51</v>
      </c>
      <c r="P40" s="48">
        <v>0</v>
      </c>
      <c r="Q40" s="48" t="s">
        <v>51</v>
      </c>
      <c r="R40" s="48" t="s">
        <v>51</v>
      </c>
      <c r="S40" s="48" t="s">
        <v>51</v>
      </c>
      <c r="T40" s="48">
        <v>0</v>
      </c>
      <c r="U40" s="48" t="s">
        <v>51</v>
      </c>
      <c r="V40" s="48" t="s">
        <v>51</v>
      </c>
      <c r="W40" s="48" t="s">
        <v>51</v>
      </c>
      <c r="X40" s="48">
        <v>0</v>
      </c>
      <c r="Y40" s="48" t="s">
        <v>51</v>
      </c>
      <c r="Z40" s="48" t="s">
        <v>51</v>
      </c>
      <c r="AA40" s="48" t="s">
        <v>51</v>
      </c>
      <c r="AB40" s="48">
        <f t="shared" si="7"/>
        <v>0</v>
      </c>
      <c r="AC40" s="48" t="s">
        <v>51</v>
      </c>
    </row>
    <row r="41" spans="1:29" s="44" customFormat="1" ht="15" customHeight="1" x14ac:dyDescent="0.2">
      <c r="A41" s="50" t="s">
        <v>375</v>
      </c>
      <c r="B41" s="54" t="s">
        <v>376</v>
      </c>
      <c r="C41" s="48">
        <f t="shared" si="4"/>
        <v>0</v>
      </c>
      <c r="D41" s="48" t="s">
        <v>51</v>
      </c>
      <c r="E41" s="48">
        <f t="shared" si="5"/>
        <v>0</v>
      </c>
      <c r="F41" s="48">
        <f t="shared" si="6"/>
        <v>0</v>
      </c>
      <c r="G41" s="48" t="s">
        <v>271</v>
      </c>
      <c r="H41" s="48">
        <v>0</v>
      </c>
      <c r="I41" s="48" t="s">
        <v>51</v>
      </c>
      <c r="J41" s="48" t="s">
        <v>51</v>
      </c>
      <c r="K41" s="48" t="s">
        <v>51</v>
      </c>
      <c r="L41" s="48">
        <v>0</v>
      </c>
      <c r="M41" s="48" t="s">
        <v>51</v>
      </c>
      <c r="N41" s="48" t="s">
        <v>51</v>
      </c>
      <c r="O41" s="48" t="s">
        <v>51</v>
      </c>
      <c r="P41" s="48">
        <v>0</v>
      </c>
      <c r="Q41" s="48" t="s">
        <v>51</v>
      </c>
      <c r="R41" s="48" t="s">
        <v>51</v>
      </c>
      <c r="S41" s="48" t="s">
        <v>51</v>
      </c>
      <c r="T41" s="48">
        <v>0</v>
      </c>
      <c r="U41" s="48" t="s">
        <v>51</v>
      </c>
      <c r="V41" s="48" t="s">
        <v>51</v>
      </c>
      <c r="W41" s="48" t="s">
        <v>51</v>
      </c>
      <c r="X41" s="48">
        <v>0</v>
      </c>
      <c r="Y41" s="48" t="s">
        <v>51</v>
      </c>
      <c r="Z41" s="48" t="s">
        <v>51</v>
      </c>
      <c r="AA41" s="48" t="s">
        <v>51</v>
      </c>
      <c r="AB41" s="48">
        <f t="shared" si="7"/>
        <v>0</v>
      </c>
      <c r="AC41" s="48" t="s">
        <v>51</v>
      </c>
    </row>
    <row r="42" spans="1:29" s="44" customFormat="1" ht="15" customHeight="1" x14ac:dyDescent="0.2">
      <c r="A42" s="50" t="s">
        <v>377</v>
      </c>
      <c r="B42" s="54" t="s">
        <v>378</v>
      </c>
      <c r="C42" s="48">
        <f t="shared" si="4"/>
        <v>1</v>
      </c>
      <c r="D42" s="48" t="s">
        <v>51</v>
      </c>
      <c r="E42" s="48">
        <f t="shared" si="5"/>
        <v>1</v>
      </c>
      <c r="F42" s="48">
        <f t="shared" si="6"/>
        <v>1</v>
      </c>
      <c r="G42" s="48" t="s">
        <v>271</v>
      </c>
      <c r="H42" s="48">
        <v>1</v>
      </c>
      <c r="I42" s="48" t="s">
        <v>51</v>
      </c>
      <c r="J42" s="48" t="s">
        <v>51</v>
      </c>
      <c r="K42" s="48" t="s">
        <v>51</v>
      </c>
      <c r="L42" s="48">
        <v>0</v>
      </c>
      <c r="M42" s="48" t="s">
        <v>51</v>
      </c>
      <c r="N42" s="48" t="s">
        <v>51</v>
      </c>
      <c r="O42" s="48" t="s">
        <v>51</v>
      </c>
      <c r="P42" s="48">
        <v>0</v>
      </c>
      <c r="Q42" s="48" t="s">
        <v>51</v>
      </c>
      <c r="R42" s="48" t="s">
        <v>51</v>
      </c>
      <c r="S42" s="48" t="s">
        <v>51</v>
      </c>
      <c r="T42" s="48">
        <v>0</v>
      </c>
      <c r="U42" s="48" t="s">
        <v>51</v>
      </c>
      <c r="V42" s="48" t="s">
        <v>51</v>
      </c>
      <c r="W42" s="48" t="s">
        <v>51</v>
      </c>
      <c r="X42" s="48">
        <v>0</v>
      </c>
      <c r="Y42" s="48" t="s">
        <v>51</v>
      </c>
      <c r="Z42" s="48" t="s">
        <v>51</v>
      </c>
      <c r="AA42" s="48" t="s">
        <v>51</v>
      </c>
      <c r="AB42" s="48">
        <f t="shared" si="7"/>
        <v>1</v>
      </c>
      <c r="AC42" s="48" t="s">
        <v>51</v>
      </c>
    </row>
    <row r="43" spans="1:29" s="44" customFormat="1" ht="15" customHeight="1" x14ac:dyDescent="0.2">
      <c r="A43" s="56" t="s">
        <v>379</v>
      </c>
      <c r="B43" s="54" t="s">
        <v>380</v>
      </c>
      <c r="C43" s="48">
        <f t="shared" si="4"/>
        <v>0</v>
      </c>
      <c r="D43" s="48" t="s">
        <v>51</v>
      </c>
      <c r="E43" s="48">
        <f t="shared" si="5"/>
        <v>0</v>
      </c>
      <c r="F43" s="48">
        <f t="shared" si="6"/>
        <v>0</v>
      </c>
      <c r="G43" s="48" t="s">
        <v>271</v>
      </c>
      <c r="H43" s="48">
        <v>0</v>
      </c>
      <c r="I43" s="48" t="s">
        <v>51</v>
      </c>
      <c r="J43" s="48" t="s">
        <v>51</v>
      </c>
      <c r="K43" s="48" t="s">
        <v>51</v>
      </c>
      <c r="L43" s="48">
        <v>0</v>
      </c>
      <c r="M43" s="48" t="s">
        <v>51</v>
      </c>
      <c r="N43" s="48" t="s">
        <v>51</v>
      </c>
      <c r="O43" s="48" t="s">
        <v>51</v>
      </c>
      <c r="P43" s="48">
        <v>0</v>
      </c>
      <c r="Q43" s="48" t="s">
        <v>51</v>
      </c>
      <c r="R43" s="48" t="s">
        <v>51</v>
      </c>
      <c r="S43" s="48" t="s">
        <v>51</v>
      </c>
      <c r="T43" s="48">
        <v>0</v>
      </c>
      <c r="U43" s="48" t="s">
        <v>51</v>
      </c>
      <c r="V43" s="48" t="s">
        <v>51</v>
      </c>
      <c r="W43" s="48" t="s">
        <v>51</v>
      </c>
      <c r="X43" s="48">
        <v>0</v>
      </c>
      <c r="Y43" s="48" t="s">
        <v>51</v>
      </c>
      <c r="Z43" s="48" t="s">
        <v>51</v>
      </c>
      <c r="AA43" s="48" t="s">
        <v>51</v>
      </c>
      <c r="AB43" s="48">
        <f t="shared" si="7"/>
        <v>0</v>
      </c>
      <c r="AC43" s="48" t="s">
        <v>51</v>
      </c>
    </row>
    <row r="44" spans="1:29" ht="30.95" customHeight="1" x14ac:dyDescent="0.2">
      <c r="A44" s="50" t="s">
        <v>18</v>
      </c>
      <c r="B44" s="51" t="s">
        <v>381</v>
      </c>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row>
    <row r="45" spans="1:29" s="44" customFormat="1" ht="15" customHeight="1" x14ac:dyDescent="0.2">
      <c r="A45" s="50" t="s">
        <v>382</v>
      </c>
      <c r="B45" s="54" t="s">
        <v>383</v>
      </c>
      <c r="C45" s="48">
        <f t="shared" si="4"/>
        <v>0</v>
      </c>
      <c r="D45" s="48" t="s">
        <v>51</v>
      </c>
      <c r="E45" s="48">
        <f>C45</f>
        <v>0</v>
      </c>
      <c r="F45" s="48">
        <f>E45</f>
        <v>0</v>
      </c>
      <c r="G45" s="48" t="s">
        <v>271</v>
      </c>
      <c r="H45" s="48">
        <v>0</v>
      </c>
      <c r="I45" s="48" t="s">
        <v>51</v>
      </c>
      <c r="J45" s="48" t="s">
        <v>51</v>
      </c>
      <c r="K45" s="48" t="s">
        <v>51</v>
      </c>
      <c r="L45" s="48">
        <v>0</v>
      </c>
      <c r="M45" s="48" t="s">
        <v>51</v>
      </c>
      <c r="N45" s="48" t="s">
        <v>51</v>
      </c>
      <c r="O45" s="48" t="s">
        <v>51</v>
      </c>
      <c r="P45" s="48">
        <v>0</v>
      </c>
      <c r="Q45" s="48" t="s">
        <v>51</v>
      </c>
      <c r="R45" s="48" t="s">
        <v>51</v>
      </c>
      <c r="S45" s="48" t="s">
        <v>51</v>
      </c>
      <c r="T45" s="48">
        <v>0</v>
      </c>
      <c r="U45" s="48" t="s">
        <v>51</v>
      </c>
      <c r="V45" s="48" t="s">
        <v>51</v>
      </c>
      <c r="W45" s="48" t="s">
        <v>51</v>
      </c>
      <c r="X45" s="48">
        <v>0</v>
      </c>
      <c r="Y45" s="48" t="s">
        <v>51</v>
      </c>
      <c r="Z45" s="48" t="s">
        <v>51</v>
      </c>
      <c r="AA45" s="48" t="s">
        <v>51</v>
      </c>
      <c r="AB45" s="48">
        <f t="shared" si="7"/>
        <v>0</v>
      </c>
      <c r="AC45" s="48" t="s">
        <v>51</v>
      </c>
    </row>
    <row r="46" spans="1:29" s="44" customFormat="1" ht="30.95" customHeight="1" x14ac:dyDescent="0.2">
      <c r="A46" s="50" t="s">
        <v>384</v>
      </c>
      <c r="B46" s="54" t="s">
        <v>368</v>
      </c>
      <c r="C46" s="48">
        <f t="shared" si="4"/>
        <v>0</v>
      </c>
      <c r="D46" s="48" t="s">
        <v>51</v>
      </c>
      <c r="E46" s="48">
        <f t="shared" ref="E46:E52" si="8">C46</f>
        <v>0</v>
      </c>
      <c r="F46" s="48">
        <f t="shared" ref="F46:F52" si="9">E46</f>
        <v>0</v>
      </c>
      <c r="G46" s="48" t="s">
        <v>271</v>
      </c>
      <c r="H46" s="48">
        <v>0</v>
      </c>
      <c r="I46" s="48" t="s">
        <v>51</v>
      </c>
      <c r="J46" s="48" t="s">
        <v>51</v>
      </c>
      <c r="K46" s="48" t="s">
        <v>51</v>
      </c>
      <c r="L46" s="48">
        <v>0</v>
      </c>
      <c r="M46" s="48" t="s">
        <v>51</v>
      </c>
      <c r="N46" s="48" t="s">
        <v>51</v>
      </c>
      <c r="O46" s="48" t="s">
        <v>51</v>
      </c>
      <c r="P46" s="48">
        <v>0</v>
      </c>
      <c r="Q46" s="48" t="s">
        <v>51</v>
      </c>
      <c r="R46" s="48" t="s">
        <v>51</v>
      </c>
      <c r="S46" s="48" t="s">
        <v>51</v>
      </c>
      <c r="T46" s="48">
        <v>0</v>
      </c>
      <c r="U46" s="48" t="s">
        <v>51</v>
      </c>
      <c r="V46" s="48" t="s">
        <v>51</v>
      </c>
      <c r="W46" s="48" t="s">
        <v>51</v>
      </c>
      <c r="X46" s="48">
        <v>0</v>
      </c>
      <c r="Y46" s="48" t="s">
        <v>51</v>
      </c>
      <c r="Z46" s="48" t="s">
        <v>51</v>
      </c>
      <c r="AA46" s="48" t="s">
        <v>51</v>
      </c>
      <c r="AB46" s="48">
        <f t="shared" si="7"/>
        <v>0</v>
      </c>
      <c r="AC46" s="48" t="s">
        <v>51</v>
      </c>
    </row>
    <row r="47" spans="1:29" s="44" customFormat="1" ht="15" customHeight="1" x14ac:dyDescent="0.2">
      <c r="A47" s="50" t="s">
        <v>385</v>
      </c>
      <c r="B47" s="54" t="s">
        <v>370</v>
      </c>
      <c r="C47" s="48">
        <f t="shared" si="4"/>
        <v>0</v>
      </c>
      <c r="D47" s="48" t="s">
        <v>51</v>
      </c>
      <c r="E47" s="48">
        <f t="shared" si="8"/>
        <v>0</v>
      </c>
      <c r="F47" s="48">
        <f t="shared" si="9"/>
        <v>0</v>
      </c>
      <c r="G47" s="48" t="s">
        <v>271</v>
      </c>
      <c r="H47" s="48">
        <v>0</v>
      </c>
      <c r="I47" s="48" t="s">
        <v>51</v>
      </c>
      <c r="J47" s="48" t="s">
        <v>51</v>
      </c>
      <c r="K47" s="48" t="s">
        <v>51</v>
      </c>
      <c r="L47" s="48">
        <v>0</v>
      </c>
      <c r="M47" s="48" t="s">
        <v>51</v>
      </c>
      <c r="N47" s="48" t="s">
        <v>51</v>
      </c>
      <c r="O47" s="48" t="s">
        <v>51</v>
      </c>
      <c r="P47" s="48">
        <v>0</v>
      </c>
      <c r="Q47" s="48" t="s">
        <v>51</v>
      </c>
      <c r="R47" s="48" t="s">
        <v>51</v>
      </c>
      <c r="S47" s="48" t="s">
        <v>51</v>
      </c>
      <c r="T47" s="48">
        <v>0</v>
      </c>
      <c r="U47" s="48" t="s">
        <v>51</v>
      </c>
      <c r="V47" s="48" t="s">
        <v>51</v>
      </c>
      <c r="W47" s="48" t="s">
        <v>51</v>
      </c>
      <c r="X47" s="48">
        <v>0</v>
      </c>
      <c r="Y47" s="48" t="s">
        <v>51</v>
      </c>
      <c r="Z47" s="48" t="s">
        <v>51</v>
      </c>
      <c r="AA47" s="48" t="s">
        <v>51</v>
      </c>
      <c r="AB47" s="48">
        <f t="shared" si="7"/>
        <v>0</v>
      </c>
      <c r="AC47" s="48" t="s">
        <v>51</v>
      </c>
    </row>
    <row r="48" spans="1:29" s="44" customFormat="1" ht="30.95" customHeight="1" x14ac:dyDescent="0.2">
      <c r="A48" s="50" t="s">
        <v>386</v>
      </c>
      <c r="B48" s="54" t="s">
        <v>372</v>
      </c>
      <c r="C48" s="48">
        <f t="shared" si="4"/>
        <v>0</v>
      </c>
      <c r="D48" s="48" t="s">
        <v>51</v>
      </c>
      <c r="E48" s="48">
        <f t="shared" si="8"/>
        <v>0</v>
      </c>
      <c r="F48" s="48">
        <f t="shared" si="9"/>
        <v>0</v>
      </c>
      <c r="G48" s="48" t="s">
        <v>271</v>
      </c>
      <c r="H48" s="48">
        <v>0</v>
      </c>
      <c r="I48" s="48" t="s">
        <v>51</v>
      </c>
      <c r="J48" s="48" t="s">
        <v>51</v>
      </c>
      <c r="K48" s="48" t="s">
        <v>51</v>
      </c>
      <c r="L48" s="48">
        <v>0</v>
      </c>
      <c r="M48" s="48" t="s">
        <v>51</v>
      </c>
      <c r="N48" s="48" t="s">
        <v>51</v>
      </c>
      <c r="O48" s="48" t="s">
        <v>51</v>
      </c>
      <c r="P48" s="48">
        <v>0</v>
      </c>
      <c r="Q48" s="48" t="s">
        <v>51</v>
      </c>
      <c r="R48" s="48" t="s">
        <v>51</v>
      </c>
      <c r="S48" s="48" t="s">
        <v>51</v>
      </c>
      <c r="T48" s="48">
        <v>0</v>
      </c>
      <c r="U48" s="48" t="s">
        <v>51</v>
      </c>
      <c r="V48" s="48" t="s">
        <v>51</v>
      </c>
      <c r="W48" s="48" t="s">
        <v>51</v>
      </c>
      <c r="X48" s="48">
        <v>0</v>
      </c>
      <c r="Y48" s="48" t="s">
        <v>51</v>
      </c>
      <c r="Z48" s="48" t="s">
        <v>51</v>
      </c>
      <c r="AA48" s="48" t="s">
        <v>51</v>
      </c>
      <c r="AB48" s="48">
        <f t="shared" si="7"/>
        <v>0</v>
      </c>
      <c r="AC48" s="48" t="s">
        <v>51</v>
      </c>
    </row>
    <row r="49" spans="1:29" s="44" customFormat="1" ht="30.95" customHeight="1" x14ac:dyDescent="0.2">
      <c r="A49" s="50" t="s">
        <v>387</v>
      </c>
      <c r="B49" s="54" t="s">
        <v>374</v>
      </c>
      <c r="C49" s="48">
        <f t="shared" si="4"/>
        <v>0</v>
      </c>
      <c r="D49" s="48" t="s">
        <v>51</v>
      </c>
      <c r="E49" s="48">
        <f t="shared" si="8"/>
        <v>0</v>
      </c>
      <c r="F49" s="48">
        <f t="shared" si="9"/>
        <v>0</v>
      </c>
      <c r="G49" s="48" t="s">
        <v>271</v>
      </c>
      <c r="H49" s="48">
        <v>0</v>
      </c>
      <c r="I49" s="48" t="s">
        <v>51</v>
      </c>
      <c r="J49" s="48" t="s">
        <v>51</v>
      </c>
      <c r="K49" s="48" t="s">
        <v>51</v>
      </c>
      <c r="L49" s="48">
        <v>0</v>
      </c>
      <c r="M49" s="48" t="s">
        <v>51</v>
      </c>
      <c r="N49" s="48" t="s">
        <v>51</v>
      </c>
      <c r="O49" s="48" t="s">
        <v>51</v>
      </c>
      <c r="P49" s="48">
        <v>0</v>
      </c>
      <c r="Q49" s="48" t="s">
        <v>51</v>
      </c>
      <c r="R49" s="48" t="s">
        <v>51</v>
      </c>
      <c r="S49" s="48" t="s">
        <v>51</v>
      </c>
      <c r="T49" s="48">
        <v>0</v>
      </c>
      <c r="U49" s="48" t="s">
        <v>51</v>
      </c>
      <c r="V49" s="48" t="s">
        <v>51</v>
      </c>
      <c r="W49" s="48" t="s">
        <v>51</v>
      </c>
      <c r="X49" s="48">
        <v>0</v>
      </c>
      <c r="Y49" s="48" t="s">
        <v>51</v>
      </c>
      <c r="Z49" s="48" t="s">
        <v>51</v>
      </c>
      <c r="AA49" s="48" t="s">
        <v>51</v>
      </c>
      <c r="AB49" s="48">
        <f t="shared" si="7"/>
        <v>0</v>
      </c>
      <c r="AC49" s="48" t="s">
        <v>51</v>
      </c>
    </row>
    <row r="50" spans="1:29" s="44" customFormat="1" ht="15" customHeight="1" x14ac:dyDescent="0.2">
      <c r="A50" s="50" t="s">
        <v>388</v>
      </c>
      <c r="B50" s="54" t="s">
        <v>376</v>
      </c>
      <c r="C50" s="48">
        <f t="shared" si="4"/>
        <v>0</v>
      </c>
      <c r="D50" s="48" t="s">
        <v>51</v>
      </c>
      <c r="E50" s="48">
        <f t="shared" si="8"/>
        <v>0</v>
      </c>
      <c r="F50" s="48">
        <f t="shared" si="9"/>
        <v>0</v>
      </c>
      <c r="G50" s="48" t="s">
        <v>271</v>
      </c>
      <c r="H50" s="48">
        <v>0</v>
      </c>
      <c r="I50" s="48" t="s">
        <v>51</v>
      </c>
      <c r="J50" s="48" t="s">
        <v>51</v>
      </c>
      <c r="K50" s="48" t="s">
        <v>51</v>
      </c>
      <c r="L50" s="48">
        <v>0</v>
      </c>
      <c r="M50" s="48" t="s">
        <v>51</v>
      </c>
      <c r="N50" s="48" t="s">
        <v>51</v>
      </c>
      <c r="O50" s="48" t="s">
        <v>51</v>
      </c>
      <c r="P50" s="48">
        <v>0</v>
      </c>
      <c r="Q50" s="48" t="s">
        <v>51</v>
      </c>
      <c r="R50" s="48" t="s">
        <v>51</v>
      </c>
      <c r="S50" s="48" t="s">
        <v>51</v>
      </c>
      <c r="T50" s="48">
        <v>0</v>
      </c>
      <c r="U50" s="48" t="s">
        <v>51</v>
      </c>
      <c r="V50" s="48" t="s">
        <v>51</v>
      </c>
      <c r="W50" s="48" t="s">
        <v>51</v>
      </c>
      <c r="X50" s="48">
        <v>0</v>
      </c>
      <c r="Y50" s="48" t="s">
        <v>51</v>
      </c>
      <c r="Z50" s="48" t="s">
        <v>51</v>
      </c>
      <c r="AA50" s="48" t="s">
        <v>51</v>
      </c>
      <c r="AB50" s="48">
        <f t="shared" si="7"/>
        <v>0</v>
      </c>
      <c r="AC50" s="48" t="s">
        <v>51</v>
      </c>
    </row>
    <row r="51" spans="1:29" s="44" customFormat="1" ht="15" customHeight="1" x14ac:dyDescent="0.2">
      <c r="A51" s="50" t="s">
        <v>389</v>
      </c>
      <c r="B51" s="54" t="s">
        <v>378</v>
      </c>
      <c r="C51" s="48">
        <f t="shared" si="4"/>
        <v>1</v>
      </c>
      <c r="D51" s="48" t="s">
        <v>51</v>
      </c>
      <c r="E51" s="48">
        <f t="shared" si="8"/>
        <v>1</v>
      </c>
      <c r="F51" s="48">
        <f t="shared" si="9"/>
        <v>1</v>
      </c>
      <c r="G51" s="48" t="s">
        <v>271</v>
      </c>
      <c r="H51" s="48">
        <v>1</v>
      </c>
      <c r="I51" s="48" t="s">
        <v>51</v>
      </c>
      <c r="J51" s="48" t="s">
        <v>51</v>
      </c>
      <c r="K51" s="48" t="s">
        <v>51</v>
      </c>
      <c r="L51" s="48">
        <v>0</v>
      </c>
      <c r="M51" s="48" t="s">
        <v>51</v>
      </c>
      <c r="N51" s="48" t="s">
        <v>51</v>
      </c>
      <c r="O51" s="48" t="s">
        <v>51</v>
      </c>
      <c r="P51" s="48">
        <v>0</v>
      </c>
      <c r="Q51" s="48" t="s">
        <v>51</v>
      </c>
      <c r="R51" s="48" t="s">
        <v>51</v>
      </c>
      <c r="S51" s="48" t="s">
        <v>51</v>
      </c>
      <c r="T51" s="48">
        <v>0</v>
      </c>
      <c r="U51" s="48" t="s">
        <v>51</v>
      </c>
      <c r="V51" s="48" t="s">
        <v>51</v>
      </c>
      <c r="W51" s="48" t="s">
        <v>51</v>
      </c>
      <c r="X51" s="48">
        <v>0</v>
      </c>
      <c r="Y51" s="48" t="s">
        <v>51</v>
      </c>
      <c r="Z51" s="48" t="s">
        <v>51</v>
      </c>
      <c r="AA51" s="48" t="s">
        <v>51</v>
      </c>
      <c r="AB51" s="48">
        <f t="shared" si="7"/>
        <v>1</v>
      </c>
      <c r="AC51" s="48" t="s">
        <v>51</v>
      </c>
    </row>
    <row r="52" spans="1:29" s="44" customFormat="1" ht="15" customHeight="1" x14ac:dyDescent="0.2">
      <c r="A52" s="56" t="s">
        <v>390</v>
      </c>
      <c r="B52" s="54" t="s">
        <v>380</v>
      </c>
      <c r="C52" s="48">
        <f t="shared" si="4"/>
        <v>0</v>
      </c>
      <c r="D52" s="48" t="s">
        <v>51</v>
      </c>
      <c r="E52" s="48">
        <f t="shared" si="8"/>
        <v>0</v>
      </c>
      <c r="F52" s="48">
        <f t="shared" si="9"/>
        <v>0</v>
      </c>
      <c r="G52" s="48" t="s">
        <v>271</v>
      </c>
      <c r="H52" s="48">
        <v>0</v>
      </c>
      <c r="I52" s="48" t="s">
        <v>51</v>
      </c>
      <c r="J52" s="48" t="s">
        <v>51</v>
      </c>
      <c r="K52" s="48" t="s">
        <v>51</v>
      </c>
      <c r="L52" s="48">
        <v>0</v>
      </c>
      <c r="M52" s="48" t="s">
        <v>51</v>
      </c>
      <c r="N52" s="48" t="s">
        <v>51</v>
      </c>
      <c r="O52" s="48" t="s">
        <v>51</v>
      </c>
      <c r="P52" s="48">
        <v>0</v>
      </c>
      <c r="Q52" s="48" t="s">
        <v>51</v>
      </c>
      <c r="R52" s="48" t="s">
        <v>51</v>
      </c>
      <c r="S52" s="48" t="s">
        <v>51</v>
      </c>
      <c r="T52" s="48">
        <v>0</v>
      </c>
      <c r="U52" s="48" t="s">
        <v>51</v>
      </c>
      <c r="V52" s="48" t="s">
        <v>51</v>
      </c>
      <c r="W52" s="48" t="s">
        <v>51</v>
      </c>
      <c r="X52" s="48">
        <v>0</v>
      </c>
      <c r="Y52" s="48" t="s">
        <v>51</v>
      </c>
      <c r="Z52" s="48" t="s">
        <v>51</v>
      </c>
      <c r="AA52" s="48" t="s">
        <v>51</v>
      </c>
      <c r="AB52" s="48">
        <f t="shared" si="7"/>
        <v>0</v>
      </c>
      <c r="AC52" s="48" t="s">
        <v>51</v>
      </c>
    </row>
    <row r="53" spans="1:29" ht="30.95" customHeight="1" x14ac:dyDescent="0.2">
      <c r="A53" s="50" t="s">
        <v>20</v>
      </c>
      <c r="B53" s="51" t="s">
        <v>391</v>
      </c>
      <c r="C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row>
    <row r="54" spans="1:29" ht="15" customHeight="1" x14ac:dyDescent="0.2">
      <c r="A54" s="50" t="s">
        <v>392</v>
      </c>
      <c r="B54" s="54" t="s">
        <v>393</v>
      </c>
      <c r="C54" s="55">
        <f t="shared" si="4"/>
        <v>2.1433900000000001</v>
      </c>
      <c r="D54" s="55" t="s">
        <v>51</v>
      </c>
      <c r="E54" s="55">
        <f>C54</f>
        <v>2.1433900000000001</v>
      </c>
      <c r="F54" s="55">
        <f>E54</f>
        <v>2.1433900000000001</v>
      </c>
      <c r="G54" s="55" t="s">
        <v>271</v>
      </c>
      <c r="H54" s="55">
        <v>2.1433900000000001</v>
      </c>
      <c r="I54" s="55" t="s">
        <v>51</v>
      </c>
      <c r="J54" s="55" t="s">
        <v>51</v>
      </c>
      <c r="K54" s="55" t="s">
        <v>51</v>
      </c>
      <c r="L54" s="55">
        <v>0</v>
      </c>
      <c r="M54" s="55" t="s">
        <v>51</v>
      </c>
      <c r="N54" s="55" t="s">
        <v>51</v>
      </c>
      <c r="O54" s="55" t="s">
        <v>51</v>
      </c>
      <c r="P54" s="55">
        <v>0</v>
      </c>
      <c r="Q54" s="55" t="s">
        <v>51</v>
      </c>
      <c r="R54" s="55" t="s">
        <v>51</v>
      </c>
      <c r="S54" s="55" t="s">
        <v>51</v>
      </c>
      <c r="T54" s="55">
        <v>0</v>
      </c>
      <c r="U54" s="55" t="s">
        <v>51</v>
      </c>
      <c r="V54" s="55" t="s">
        <v>51</v>
      </c>
      <c r="W54" s="55" t="s">
        <v>51</v>
      </c>
      <c r="X54" s="55">
        <v>0</v>
      </c>
      <c r="Y54" s="55" t="s">
        <v>51</v>
      </c>
      <c r="Z54" s="55" t="s">
        <v>51</v>
      </c>
      <c r="AA54" s="55" t="s">
        <v>51</v>
      </c>
      <c r="AB54" s="55">
        <f t="shared" si="7"/>
        <v>2.1433900000000001</v>
      </c>
      <c r="AC54" s="48" t="s">
        <v>51</v>
      </c>
    </row>
    <row r="55" spans="1:29" s="44" customFormat="1" ht="15" customHeight="1" x14ac:dyDescent="0.2">
      <c r="A55" s="50" t="s">
        <v>394</v>
      </c>
      <c r="B55" s="54" t="s">
        <v>395</v>
      </c>
      <c r="C55" s="48">
        <f t="shared" si="4"/>
        <v>0</v>
      </c>
      <c r="D55" s="48" t="s">
        <v>51</v>
      </c>
      <c r="E55" s="48">
        <f t="shared" ref="E55:E61" si="10">C55</f>
        <v>0</v>
      </c>
      <c r="F55" s="48">
        <f t="shared" ref="F55:F61" si="11">E55</f>
        <v>0</v>
      </c>
      <c r="G55" s="48" t="s">
        <v>271</v>
      </c>
      <c r="H55" s="48">
        <f>H45</f>
        <v>0</v>
      </c>
      <c r="I55" s="48" t="s">
        <v>51</v>
      </c>
      <c r="J55" s="48" t="s">
        <v>51</v>
      </c>
      <c r="K55" s="48" t="s">
        <v>51</v>
      </c>
      <c r="L55" s="48">
        <f>L45</f>
        <v>0</v>
      </c>
      <c r="M55" s="48" t="s">
        <v>51</v>
      </c>
      <c r="N55" s="48" t="s">
        <v>51</v>
      </c>
      <c r="O55" s="48" t="s">
        <v>51</v>
      </c>
      <c r="P55" s="48">
        <f>P45</f>
        <v>0</v>
      </c>
      <c r="Q55" s="48" t="s">
        <v>51</v>
      </c>
      <c r="R55" s="48" t="s">
        <v>51</v>
      </c>
      <c r="S55" s="48" t="s">
        <v>51</v>
      </c>
      <c r="T55" s="48">
        <f>T45</f>
        <v>0</v>
      </c>
      <c r="U55" s="48" t="s">
        <v>51</v>
      </c>
      <c r="V55" s="48" t="s">
        <v>51</v>
      </c>
      <c r="W55" s="48" t="s">
        <v>51</v>
      </c>
      <c r="X55" s="48">
        <f>X45</f>
        <v>0</v>
      </c>
      <c r="Y55" s="48" t="s">
        <v>51</v>
      </c>
      <c r="Z55" s="48" t="s">
        <v>51</v>
      </c>
      <c r="AA55" s="48" t="s">
        <v>51</v>
      </c>
      <c r="AB55" s="48">
        <f t="shared" si="7"/>
        <v>0</v>
      </c>
      <c r="AC55" s="48" t="s">
        <v>51</v>
      </c>
    </row>
    <row r="56" spans="1:29" s="44" customFormat="1" ht="15" customHeight="1" x14ac:dyDescent="0.2">
      <c r="A56" s="50" t="s">
        <v>396</v>
      </c>
      <c r="B56" s="54" t="s">
        <v>397</v>
      </c>
      <c r="C56" s="48">
        <f t="shared" si="4"/>
        <v>0</v>
      </c>
      <c r="D56" s="48" t="s">
        <v>51</v>
      </c>
      <c r="E56" s="48">
        <f t="shared" si="10"/>
        <v>0</v>
      </c>
      <c r="F56" s="48">
        <f t="shared" si="11"/>
        <v>0</v>
      </c>
      <c r="G56" s="48" t="s">
        <v>271</v>
      </c>
      <c r="H56" s="48">
        <f>H46</f>
        <v>0</v>
      </c>
      <c r="I56" s="48" t="s">
        <v>51</v>
      </c>
      <c r="J56" s="48" t="s">
        <v>51</v>
      </c>
      <c r="K56" s="48" t="s">
        <v>51</v>
      </c>
      <c r="L56" s="48">
        <f>L46</f>
        <v>0</v>
      </c>
      <c r="M56" s="48" t="s">
        <v>51</v>
      </c>
      <c r="N56" s="48" t="s">
        <v>51</v>
      </c>
      <c r="O56" s="48" t="s">
        <v>51</v>
      </c>
      <c r="P56" s="48">
        <f>P46</f>
        <v>0</v>
      </c>
      <c r="Q56" s="48" t="s">
        <v>51</v>
      </c>
      <c r="R56" s="48" t="s">
        <v>51</v>
      </c>
      <c r="S56" s="48" t="s">
        <v>51</v>
      </c>
      <c r="T56" s="48">
        <f>T46</f>
        <v>0</v>
      </c>
      <c r="U56" s="48" t="s">
        <v>51</v>
      </c>
      <c r="V56" s="48" t="s">
        <v>51</v>
      </c>
      <c r="W56" s="48" t="s">
        <v>51</v>
      </c>
      <c r="X56" s="48">
        <f>X46</f>
        <v>0</v>
      </c>
      <c r="Y56" s="48" t="s">
        <v>51</v>
      </c>
      <c r="Z56" s="48" t="s">
        <v>51</v>
      </c>
      <c r="AA56" s="48" t="s">
        <v>51</v>
      </c>
      <c r="AB56" s="48">
        <f t="shared" si="7"/>
        <v>0</v>
      </c>
      <c r="AC56" s="48" t="s">
        <v>51</v>
      </c>
    </row>
    <row r="57" spans="1:29" s="44" customFormat="1" ht="15" customHeight="1" x14ac:dyDescent="0.2">
      <c r="A57" s="50" t="s">
        <v>398</v>
      </c>
      <c r="B57" s="54" t="s">
        <v>399</v>
      </c>
      <c r="C57" s="48">
        <f t="shared" si="4"/>
        <v>0</v>
      </c>
      <c r="D57" s="48" t="s">
        <v>51</v>
      </c>
      <c r="E57" s="48">
        <f t="shared" si="10"/>
        <v>0</v>
      </c>
      <c r="F57" s="48">
        <f t="shared" si="11"/>
        <v>0</v>
      </c>
      <c r="G57" s="48" t="s">
        <v>271</v>
      </c>
      <c r="H57" s="48">
        <f>H47</f>
        <v>0</v>
      </c>
      <c r="I57" s="48" t="s">
        <v>51</v>
      </c>
      <c r="J57" s="48" t="s">
        <v>51</v>
      </c>
      <c r="K57" s="48" t="s">
        <v>51</v>
      </c>
      <c r="L57" s="48">
        <f>L47</f>
        <v>0</v>
      </c>
      <c r="M57" s="48" t="s">
        <v>51</v>
      </c>
      <c r="N57" s="48" t="s">
        <v>51</v>
      </c>
      <c r="O57" s="48" t="s">
        <v>51</v>
      </c>
      <c r="P57" s="48">
        <f>P47</f>
        <v>0</v>
      </c>
      <c r="Q57" s="48" t="s">
        <v>51</v>
      </c>
      <c r="R57" s="48" t="s">
        <v>51</v>
      </c>
      <c r="S57" s="48" t="s">
        <v>51</v>
      </c>
      <c r="T57" s="48">
        <f>T47</f>
        <v>0</v>
      </c>
      <c r="U57" s="48" t="s">
        <v>51</v>
      </c>
      <c r="V57" s="48" t="s">
        <v>51</v>
      </c>
      <c r="W57" s="48" t="s">
        <v>51</v>
      </c>
      <c r="X57" s="48">
        <f>X47</f>
        <v>0</v>
      </c>
      <c r="Y57" s="48" t="s">
        <v>51</v>
      </c>
      <c r="Z57" s="48" t="s">
        <v>51</v>
      </c>
      <c r="AA57" s="48" t="s">
        <v>51</v>
      </c>
      <c r="AB57" s="48">
        <f t="shared" si="7"/>
        <v>0</v>
      </c>
      <c r="AC57" s="48" t="s">
        <v>51</v>
      </c>
    </row>
    <row r="58" spans="1:29" s="44" customFormat="1" ht="15" customHeight="1" x14ac:dyDescent="0.2">
      <c r="A58" s="50" t="s">
        <v>400</v>
      </c>
      <c r="B58" s="54" t="s">
        <v>401</v>
      </c>
      <c r="C58" s="48">
        <f t="shared" si="4"/>
        <v>0</v>
      </c>
      <c r="D58" s="48" t="s">
        <v>51</v>
      </c>
      <c r="E58" s="48">
        <f t="shared" si="10"/>
        <v>0</v>
      </c>
      <c r="F58" s="48">
        <f t="shared" si="11"/>
        <v>0</v>
      </c>
      <c r="G58" s="48" t="s">
        <v>271</v>
      </c>
      <c r="H58" s="48">
        <f>H48+H49+H50</f>
        <v>0</v>
      </c>
      <c r="I58" s="48" t="s">
        <v>51</v>
      </c>
      <c r="J58" s="48" t="s">
        <v>51</v>
      </c>
      <c r="K58" s="48" t="s">
        <v>51</v>
      </c>
      <c r="L58" s="48">
        <f>L48+L49+L50</f>
        <v>0</v>
      </c>
      <c r="M58" s="48" t="s">
        <v>51</v>
      </c>
      <c r="N58" s="48" t="s">
        <v>51</v>
      </c>
      <c r="O58" s="48" t="s">
        <v>51</v>
      </c>
      <c r="P58" s="48">
        <f>P48+P49+P50</f>
        <v>0</v>
      </c>
      <c r="Q58" s="48" t="s">
        <v>51</v>
      </c>
      <c r="R58" s="48" t="s">
        <v>51</v>
      </c>
      <c r="S58" s="48" t="s">
        <v>51</v>
      </c>
      <c r="T58" s="48">
        <f>T48+T49+T50</f>
        <v>0</v>
      </c>
      <c r="U58" s="48" t="s">
        <v>51</v>
      </c>
      <c r="V58" s="48" t="s">
        <v>51</v>
      </c>
      <c r="W58" s="48" t="s">
        <v>51</v>
      </c>
      <c r="X58" s="48">
        <f>X48+X49+X50</f>
        <v>0</v>
      </c>
      <c r="Y58" s="48" t="s">
        <v>51</v>
      </c>
      <c r="Z58" s="48" t="s">
        <v>51</v>
      </c>
      <c r="AA58" s="48" t="s">
        <v>51</v>
      </c>
      <c r="AB58" s="48">
        <f t="shared" si="7"/>
        <v>0</v>
      </c>
      <c r="AC58" s="48" t="s">
        <v>51</v>
      </c>
    </row>
    <row r="59" spans="1:29" s="44" customFormat="1" ht="15" customHeight="1" x14ac:dyDescent="0.2">
      <c r="A59" s="50" t="s">
        <v>402</v>
      </c>
      <c r="B59" s="54" t="s">
        <v>378</v>
      </c>
      <c r="C59" s="48">
        <f t="shared" si="4"/>
        <v>1</v>
      </c>
      <c r="D59" s="48" t="s">
        <v>51</v>
      </c>
      <c r="E59" s="48">
        <f t="shared" si="10"/>
        <v>1</v>
      </c>
      <c r="F59" s="48">
        <f t="shared" si="11"/>
        <v>1</v>
      </c>
      <c r="G59" s="48" t="s">
        <v>271</v>
      </c>
      <c r="H59" s="48">
        <f>H51</f>
        <v>1</v>
      </c>
      <c r="I59" s="48" t="s">
        <v>51</v>
      </c>
      <c r="J59" s="48" t="s">
        <v>51</v>
      </c>
      <c r="K59" s="48" t="s">
        <v>51</v>
      </c>
      <c r="L59" s="48">
        <f>L51</f>
        <v>0</v>
      </c>
      <c r="M59" s="48" t="s">
        <v>51</v>
      </c>
      <c r="N59" s="48" t="s">
        <v>51</v>
      </c>
      <c r="O59" s="48" t="s">
        <v>51</v>
      </c>
      <c r="P59" s="48">
        <f>P51</f>
        <v>0</v>
      </c>
      <c r="Q59" s="48" t="s">
        <v>51</v>
      </c>
      <c r="R59" s="48" t="s">
        <v>51</v>
      </c>
      <c r="S59" s="48" t="s">
        <v>51</v>
      </c>
      <c r="T59" s="48">
        <f>T51</f>
        <v>0</v>
      </c>
      <c r="U59" s="48" t="s">
        <v>51</v>
      </c>
      <c r="V59" s="48" t="s">
        <v>51</v>
      </c>
      <c r="W59" s="48" t="s">
        <v>51</v>
      </c>
      <c r="X59" s="48">
        <f>X51</f>
        <v>0</v>
      </c>
      <c r="Y59" s="48" t="s">
        <v>51</v>
      </c>
      <c r="Z59" s="48" t="s">
        <v>51</v>
      </c>
      <c r="AA59" s="48" t="s">
        <v>51</v>
      </c>
      <c r="AB59" s="48">
        <f t="shared" si="7"/>
        <v>1</v>
      </c>
      <c r="AC59" s="48" t="s">
        <v>51</v>
      </c>
    </row>
    <row r="60" spans="1:29" s="44" customFormat="1" ht="15" customHeight="1" x14ac:dyDescent="0.2">
      <c r="A60" s="56" t="s">
        <v>403</v>
      </c>
      <c r="B60" s="54" t="s">
        <v>380</v>
      </c>
      <c r="C60" s="48">
        <f t="shared" si="4"/>
        <v>0</v>
      </c>
      <c r="D60" s="48" t="s">
        <v>51</v>
      </c>
      <c r="E60" s="48">
        <f t="shared" si="10"/>
        <v>0</v>
      </c>
      <c r="F60" s="48">
        <f t="shared" si="11"/>
        <v>0</v>
      </c>
      <c r="G60" s="48" t="s">
        <v>271</v>
      </c>
      <c r="H60" s="48">
        <f>H52</f>
        <v>0</v>
      </c>
      <c r="I60" s="48" t="s">
        <v>51</v>
      </c>
      <c r="J60" s="48" t="s">
        <v>51</v>
      </c>
      <c r="K60" s="48" t="s">
        <v>51</v>
      </c>
      <c r="L60" s="48">
        <f>L52</f>
        <v>0</v>
      </c>
      <c r="M60" s="48" t="s">
        <v>51</v>
      </c>
      <c r="N60" s="48" t="s">
        <v>51</v>
      </c>
      <c r="O60" s="48" t="s">
        <v>51</v>
      </c>
      <c r="P60" s="48">
        <f>P52</f>
        <v>0</v>
      </c>
      <c r="Q60" s="48" t="s">
        <v>51</v>
      </c>
      <c r="R60" s="48" t="s">
        <v>51</v>
      </c>
      <c r="S60" s="48" t="s">
        <v>51</v>
      </c>
      <c r="T60" s="48">
        <f>T52</f>
        <v>0</v>
      </c>
      <c r="U60" s="48" t="s">
        <v>51</v>
      </c>
      <c r="V60" s="48" t="s">
        <v>51</v>
      </c>
      <c r="W60" s="48" t="s">
        <v>51</v>
      </c>
      <c r="X60" s="48">
        <f>X52</f>
        <v>0</v>
      </c>
      <c r="Y60" s="48" t="s">
        <v>51</v>
      </c>
      <c r="Z60" s="48" t="s">
        <v>51</v>
      </c>
      <c r="AA60" s="48" t="s">
        <v>51</v>
      </c>
      <c r="AB60" s="48">
        <f t="shared" si="7"/>
        <v>0</v>
      </c>
      <c r="AC60" s="48" t="s">
        <v>51</v>
      </c>
    </row>
    <row r="61" spans="1:29" s="44" customFormat="1" ht="47.1" customHeight="1" x14ac:dyDescent="0.2">
      <c r="A61" s="50" t="s">
        <v>22</v>
      </c>
      <c r="B61" s="54" t="s">
        <v>404</v>
      </c>
      <c r="C61" s="48" t="str">
        <f t="shared" si="4"/>
        <v>нд</v>
      </c>
      <c r="D61" s="48" t="s">
        <v>51</v>
      </c>
      <c r="E61" s="48" t="str">
        <f t="shared" si="10"/>
        <v>нд</v>
      </c>
      <c r="F61" s="48" t="str">
        <f t="shared" si="11"/>
        <v>нд</v>
      </c>
      <c r="G61" s="48" t="s">
        <v>271</v>
      </c>
      <c r="H61" s="48">
        <v>0</v>
      </c>
      <c r="I61" s="48" t="s">
        <v>51</v>
      </c>
      <c r="J61" s="48" t="s">
        <v>51</v>
      </c>
      <c r="K61" s="48" t="s">
        <v>51</v>
      </c>
      <c r="L61" s="48">
        <v>0</v>
      </c>
      <c r="M61" s="48" t="s">
        <v>51</v>
      </c>
      <c r="N61" s="48" t="s">
        <v>51</v>
      </c>
      <c r="O61" s="48" t="s">
        <v>51</v>
      </c>
      <c r="P61" s="48">
        <v>0</v>
      </c>
      <c r="Q61" s="48" t="s">
        <v>51</v>
      </c>
      <c r="R61" s="48" t="s">
        <v>51</v>
      </c>
      <c r="S61" s="48" t="s">
        <v>51</v>
      </c>
      <c r="T61" s="48">
        <v>0</v>
      </c>
      <c r="U61" s="48" t="s">
        <v>51</v>
      </c>
      <c r="V61" s="48" t="s">
        <v>51</v>
      </c>
      <c r="W61" s="48" t="s">
        <v>51</v>
      </c>
      <c r="X61" s="48">
        <v>0</v>
      </c>
      <c r="Y61" s="48" t="s">
        <v>51</v>
      </c>
      <c r="Z61" s="48" t="s">
        <v>51</v>
      </c>
      <c r="AA61" s="48" t="s">
        <v>51</v>
      </c>
      <c r="AB61" s="48" t="s">
        <v>51</v>
      </c>
      <c r="AC61" s="48" t="s">
        <v>51</v>
      </c>
    </row>
    <row r="62" spans="1:29" s="44" customFormat="1" ht="15" customHeight="1" x14ac:dyDescent="0.2">
      <c r="A62" s="50" t="s">
        <v>25</v>
      </c>
      <c r="B62" s="51" t="s">
        <v>405</v>
      </c>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row>
    <row r="63" spans="1:29" s="44" customFormat="1" ht="15" customHeight="1" x14ac:dyDescent="0.2">
      <c r="A63" s="50" t="s">
        <v>406</v>
      </c>
      <c r="B63" s="54" t="s">
        <v>383</v>
      </c>
      <c r="C63" s="48">
        <f t="shared" si="4"/>
        <v>0</v>
      </c>
      <c r="D63" s="48" t="s">
        <v>51</v>
      </c>
      <c r="E63" s="48">
        <f>C63</f>
        <v>0</v>
      </c>
      <c r="F63" s="48">
        <f>E63</f>
        <v>0</v>
      </c>
      <c r="G63" s="48" t="s">
        <v>271</v>
      </c>
      <c r="H63" s="48">
        <v>0</v>
      </c>
      <c r="I63" s="48" t="s">
        <v>51</v>
      </c>
      <c r="J63" s="48" t="s">
        <v>51</v>
      </c>
      <c r="K63" s="48" t="s">
        <v>51</v>
      </c>
      <c r="L63" s="48">
        <v>0</v>
      </c>
      <c r="M63" s="48" t="s">
        <v>51</v>
      </c>
      <c r="N63" s="48" t="s">
        <v>51</v>
      </c>
      <c r="O63" s="48" t="s">
        <v>51</v>
      </c>
      <c r="P63" s="48">
        <v>0</v>
      </c>
      <c r="Q63" s="48" t="s">
        <v>51</v>
      </c>
      <c r="R63" s="48" t="s">
        <v>51</v>
      </c>
      <c r="S63" s="48" t="s">
        <v>51</v>
      </c>
      <c r="T63" s="48">
        <v>0</v>
      </c>
      <c r="U63" s="48" t="s">
        <v>51</v>
      </c>
      <c r="V63" s="48" t="s">
        <v>51</v>
      </c>
      <c r="W63" s="48" t="s">
        <v>51</v>
      </c>
      <c r="X63" s="48">
        <v>0</v>
      </c>
      <c r="Y63" s="48" t="s">
        <v>51</v>
      </c>
      <c r="Z63" s="48" t="s">
        <v>51</v>
      </c>
      <c r="AA63" s="48" t="s">
        <v>51</v>
      </c>
      <c r="AB63" s="48">
        <f>H63+L63+P63+T63+X63</f>
        <v>0</v>
      </c>
      <c r="AC63" s="48" t="s">
        <v>51</v>
      </c>
    </row>
    <row r="64" spans="1:29" s="44" customFormat="1" ht="30.95" customHeight="1" x14ac:dyDescent="0.2">
      <c r="A64" s="50" t="s">
        <v>407</v>
      </c>
      <c r="B64" s="54" t="s">
        <v>368</v>
      </c>
      <c r="C64" s="48">
        <f t="shared" si="4"/>
        <v>0</v>
      </c>
      <c r="D64" s="48" t="s">
        <v>51</v>
      </c>
      <c r="E64" s="48">
        <f t="shared" ref="E64:E68" si="12">C64</f>
        <v>0</v>
      </c>
      <c r="F64" s="48">
        <f t="shared" ref="F64:F68" si="13">E64</f>
        <v>0</v>
      </c>
      <c r="G64" s="48" t="s">
        <v>271</v>
      </c>
      <c r="H64" s="48">
        <v>0</v>
      </c>
      <c r="I64" s="48" t="s">
        <v>51</v>
      </c>
      <c r="J64" s="48" t="s">
        <v>51</v>
      </c>
      <c r="K64" s="48" t="s">
        <v>51</v>
      </c>
      <c r="L64" s="48">
        <v>0</v>
      </c>
      <c r="M64" s="48" t="s">
        <v>51</v>
      </c>
      <c r="N64" s="48" t="s">
        <v>51</v>
      </c>
      <c r="O64" s="48" t="s">
        <v>51</v>
      </c>
      <c r="P64" s="48">
        <v>0</v>
      </c>
      <c r="Q64" s="48" t="s">
        <v>51</v>
      </c>
      <c r="R64" s="48" t="s">
        <v>51</v>
      </c>
      <c r="S64" s="48" t="s">
        <v>51</v>
      </c>
      <c r="T64" s="48">
        <v>0</v>
      </c>
      <c r="U64" s="48" t="s">
        <v>51</v>
      </c>
      <c r="V64" s="48" t="s">
        <v>51</v>
      </c>
      <c r="W64" s="48" t="s">
        <v>51</v>
      </c>
      <c r="X64" s="48">
        <v>0</v>
      </c>
      <c r="Y64" s="48" t="s">
        <v>51</v>
      </c>
      <c r="Z64" s="48" t="s">
        <v>51</v>
      </c>
      <c r="AA64" s="48" t="s">
        <v>51</v>
      </c>
      <c r="AB64" s="48">
        <f t="shared" ref="AB64:AB68" si="14">H64+L64+P64+T64+X64</f>
        <v>0</v>
      </c>
      <c r="AC64" s="48" t="s">
        <v>51</v>
      </c>
    </row>
    <row r="65" spans="1:29" s="44" customFormat="1" ht="15" customHeight="1" x14ac:dyDescent="0.2">
      <c r="A65" s="50" t="s">
        <v>408</v>
      </c>
      <c r="B65" s="54" t="s">
        <v>370</v>
      </c>
      <c r="C65" s="48">
        <f t="shared" si="4"/>
        <v>0</v>
      </c>
      <c r="D65" s="48" t="s">
        <v>51</v>
      </c>
      <c r="E65" s="48">
        <f t="shared" si="12"/>
        <v>0</v>
      </c>
      <c r="F65" s="48">
        <f t="shared" si="13"/>
        <v>0</v>
      </c>
      <c r="G65" s="48" t="s">
        <v>271</v>
      </c>
      <c r="H65" s="48">
        <v>0</v>
      </c>
      <c r="I65" s="48" t="s">
        <v>51</v>
      </c>
      <c r="J65" s="48" t="s">
        <v>51</v>
      </c>
      <c r="K65" s="48" t="s">
        <v>51</v>
      </c>
      <c r="L65" s="48">
        <v>0</v>
      </c>
      <c r="M65" s="48" t="s">
        <v>51</v>
      </c>
      <c r="N65" s="48" t="s">
        <v>51</v>
      </c>
      <c r="O65" s="48" t="s">
        <v>51</v>
      </c>
      <c r="P65" s="48">
        <v>0</v>
      </c>
      <c r="Q65" s="48" t="s">
        <v>51</v>
      </c>
      <c r="R65" s="48" t="s">
        <v>51</v>
      </c>
      <c r="S65" s="48" t="s">
        <v>51</v>
      </c>
      <c r="T65" s="48">
        <v>0</v>
      </c>
      <c r="U65" s="48" t="s">
        <v>51</v>
      </c>
      <c r="V65" s="48" t="s">
        <v>51</v>
      </c>
      <c r="W65" s="48" t="s">
        <v>51</v>
      </c>
      <c r="X65" s="48">
        <v>0</v>
      </c>
      <c r="Y65" s="48" t="s">
        <v>51</v>
      </c>
      <c r="Z65" s="48" t="s">
        <v>51</v>
      </c>
      <c r="AA65" s="48" t="s">
        <v>51</v>
      </c>
      <c r="AB65" s="48">
        <f t="shared" si="14"/>
        <v>0</v>
      </c>
      <c r="AC65" s="48" t="s">
        <v>51</v>
      </c>
    </row>
    <row r="66" spans="1:29" s="44" customFormat="1" ht="15" customHeight="1" x14ac:dyDescent="0.2">
      <c r="A66" s="50" t="s">
        <v>409</v>
      </c>
      <c r="B66" s="54" t="s">
        <v>410</v>
      </c>
      <c r="C66" s="48">
        <f t="shared" si="4"/>
        <v>0</v>
      </c>
      <c r="D66" s="48" t="s">
        <v>51</v>
      </c>
      <c r="E66" s="48">
        <f t="shared" si="12"/>
        <v>0</v>
      </c>
      <c r="F66" s="48">
        <f t="shared" si="13"/>
        <v>0</v>
      </c>
      <c r="G66" s="48" t="s">
        <v>271</v>
      </c>
      <c r="H66" s="48">
        <v>0</v>
      </c>
      <c r="I66" s="48" t="s">
        <v>51</v>
      </c>
      <c r="J66" s="48" t="s">
        <v>51</v>
      </c>
      <c r="K66" s="48" t="s">
        <v>51</v>
      </c>
      <c r="L66" s="48">
        <v>0</v>
      </c>
      <c r="M66" s="48" t="s">
        <v>51</v>
      </c>
      <c r="N66" s="48" t="s">
        <v>51</v>
      </c>
      <c r="O66" s="48" t="s">
        <v>51</v>
      </c>
      <c r="P66" s="48">
        <v>0</v>
      </c>
      <c r="Q66" s="48" t="s">
        <v>51</v>
      </c>
      <c r="R66" s="48" t="s">
        <v>51</v>
      </c>
      <c r="S66" s="48" t="s">
        <v>51</v>
      </c>
      <c r="T66" s="48">
        <v>0</v>
      </c>
      <c r="U66" s="48" t="s">
        <v>51</v>
      </c>
      <c r="V66" s="48" t="s">
        <v>51</v>
      </c>
      <c r="W66" s="48" t="s">
        <v>51</v>
      </c>
      <c r="X66" s="48">
        <v>0</v>
      </c>
      <c r="Y66" s="48" t="s">
        <v>51</v>
      </c>
      <c r="Z66" s="48" t="s">
        <v>51</v>
      </c>
      <c r="AA66" s="48" t="s">
        <v>51</v>
      </c>
      <c r="AB66" s="48">
        <f t="shared" si="14"/>
        <v>0</v>
      </c>
      <c r="AC66" s="48" t="s">
        <v>51</v>
      </c>
    </row>
    <row r="67" spans="1:29" s="44" customFormat="1" ht="15" customHeight="1" x14ac:dyDescent="0.2">
      <c r="A67" s="50" t="s">
        <v>411</v>
      </c>
      <c r="B67" s="54" t="s">
        <v>378</v>
      </c>
      <c r="C67" s="48">
        <f t="shared" si="4"/>
        <v>0</v>
      </c>
      <c r="D67" s="48" t="s">
        <v>51</v>
      </c>
      <c r="E67" s="48">
        <f t="shared" si="12"/>
        <v>0</v>
      </c>
      <c r="F67" s="48">
        <f t="shared" si="13"/>
        <v>0</v>
      </c>
      <c r="G67" s="48" t="s">
        <v>271</v>
      </c>
      <c r="H67" s="48">
        <v>0</v>
      </c>
      <c r="I67" s="48" t="s">
        <v>51</v>
      </c>
      <c r="J67" s="48" t="s">
        <v>51</v>
      </c>
      <c r="K67" s="48" t="s">
        <v>51</v>
      </c>
      <c r="L67" s="48">
        <v>0</v>
      </c>
      <c r="M67" s="48" t="s">
        <v>51</v>
      </c>
      <c r="N67" s="48" t="s">
        <v>51</v>
      </c>
      <c r="O67" s="48" t="s">
        <v>51</v>
      </c>
      <c r="P67" s="48">
        <v>0</v>
      </c>
      <c r="Q67" s="48" t="s">
        <v>51</v>
      </c>
      <c r="R67" s="48" t="s">
        <v>51</v>
      </c>
      <c r="S67" s="48" t="s">
        <v>51</v>
      </c>
      <c r="T67" s="48">
        <v>0</v>
      </c>
      <c r="U67" s="48" t="s">
        <v>51</v>
      </c>
      <c r="V67" s="48" t="s">
        <v>51</v>
      </c>
      <c r="W67" s="48" t="s">
        <v>51</v>
      </c>
      <c r="X67" s="48">
        <v>0</v>
      </c>
      <c r="Y67" s="48" t="s">
        <v>51</v>
      </c>
      <c r="Z67" s="48" t="s">
        <v>51</v>
      </c>
      <c r="AA67" s="48" t="s">
        <v>51</v>
      </c>
      <c r="AB67" s="48">
        <f t="shared" si="14"/>
        <v>0</v>
      </c>
      <c r="AC67" s="48" t="s">
        <v>51</v>
      </c>
    </row>
    <row r="68" spans="1:29" s="44" customFormat="1" ht="15" customHeight="1" x14ac:dyDescent="0.2">
      <c r="A68" s="56" t="s">
        <v>412</v>
      </c>
      <c r="B68" s="54" t="s">
        <v>380</v>
      </c>
      <c r="C68" s="48">
        <f t="shared" si="4"/>
        <v>0</v>
      </c>
      <c r="D68" s="48" t="s">
        <v>51</v>
      </c>
      <c r="E68" s="48">
        <f t="shared" si="12"/>
        <v>0</v>
      </c>
      <c r="F68" s="48">
        <f t="shared" si="13"/>
        <v>0</v>
      </c>
      <c r="G68" s="48" t="s">
        <v>271</v>
      </c>
      <c r="H68" s="48">
        <v>0</v>
      </c>
      <c r="I68" s="48" t="s">
        <v>51</v>
      </c>
      <c r="J68" s="48" t="s">
        <v>51</v>
      </c>
      <c r="K68" s="48" t="s">
        <v>51</v>
      </c>
      <c r="L68" s="48">
        <v>0</v>
      </c>
      <c r="M68" s="48" t="s">
        <v>51</v>
      </c>
      <c r="N68" s="48" t="s">
        <v>51</v>
      </c>
      <c r="O68" s="48" t="s">
        <v>51</v>
      </c>
      <c r="P68" s="48">
        <v>0</v>
      </c>
      <c r="Q68" s="48" t="s">
        <v>51</v>
      </c>
      <c r="R68" s="48" t="s">
        <v>51</v>
      </c>
      <c r="S68" s="48" t="s">
        <v>51</v>
      </c>
      <c r="T68" s="48">
        <v>0</v>
      </c>
      <c r="U68" s="48" t="s">
        <v>51</v>
      </c>
      <c r="V68" s="48" t="s">
        <v>51</v>
      </c>
      <c r="W68" s="48" t="s">
        <v>51</v>
      </c>
      <c r="X68" s="48">
        <v>0</v>
      </c>
      <c r="Y68" s="48" t="s">
        <v>51</v>
      </c>
      <c r="Z68" s="48" t="s">
        <v>51</v>
      </c>
      <c r="AA68" s="48" t="s">
        <v>51</v>
      </c>
      <c r="AB68" s="48">
        <f t="shared" si="14"/>
        <v>0</v>
      </c>
      <c r="AC68" s="48" t="s">
        <v>51</v>
      </c>
    </row>
    <row r="69" spans="1:29" ht="11.1" customHeight="1" x14ac:dyDescent="0.2"/>
  </sheetData>
  <mergeCells count="30">
    <mergeCell ref="A4:U4"/>
    <mergeCell ref="A6:U6"/>
    <mergeCell ref="A8:U8"/>
    <mergeCell ref="A9:U9"/>
    <mergeCell ref="A11:U11"/>
    <mergeCell ref="A12:U12"/>
    <mergeCell ref="A14:U14"/>
    <mergeCell ref="A15:U15"/>
    <mergeCell ref="A18:U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N21:O21"/>
    <mergeCell ref="P21:Q21"/>
    <mergeCell ref="R21:S21"/>
    <mergeCell ref="T21:U21"/>
    <mergeCell ref="V21:W21"/>
    <mergeCell ref="X21:Y21"/>
    <mergeCell ref="Z21:AA2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5E3181-BF79-495E-97AD-E2274E00EDEE}">
  <sheetPr>
    <outlinePr summaryBelow="0" summaryRight="0"/>
    <pageSetUpPr autoPageBreaks="0"/>
  </sheetPr>
  <dimension ref="A1:AW27"/>
  <sheetViews>
    <sheetView topLeftCell="A13" zoomScale="90" zoomScaleNormal="90" workbookViewId="0">
      <selection activeCell="D27" sqref="D27"/>
    </sheetView>
  </sheetViews>
  <sheetFormatPr defaultColWidth="10.5" defaultRowHeight="11.45" customHeight="1" x14ac:dyDescent="0.2"/>
  <cols>
    <col min="1" max="1" width="10.5" style="9" customWidth="1"/>
    <col min="2" max="2" width="28.6640625" style="9" customWidth="1"/>
    <col min="3" max="3" width="23.83203125" style="9" customWidth="1"/>
    <col min="4" max="4" width="31.33203125" style="9" customWidth="1"/>
    <col min="5" max="11" width="10.5" style="9" customWidth="1"/>
    <col min="12" max="12" width="19.33203125" style="9" customWidth="1"/>
    <col min="13" max="13" width="10.5" style="9" customWidth="1"/>
    <col min="14" max="14" width="17.1640625" style="9" customWidth="1"/>
    <col min="15" max="15" width="46.6640625" style="9" customWidth="1"/>
    <col min="16" max="16" width="17.6640625" style="9" customWidth="1"/>
    <col min="17" max="17" width="18.5" style="9" customWidth="1"/>
    <col min="18" max="18" width="16" style="9" customWidth="1"/>
    <col min="19" max="19" width="31.33203125" style="9" customWidth="1"/>
    <col min="20" max="21" width="10.5" style="9" customWidth="1"/>
    <col min="22" max="22" width="18.33203125" style="9" customWidth="1"/>
    <col min="23" max="23" width="25.33203125" style="9" customWidth="1"/>
    <col min="24" max="24" width="26.33203125" style="9" customWidth="1"/>
    <col min="25" max="25" width="25.5" style="9" customWidth="1"/>
    <col min="26" max="26" width="27.83203125" style="9" customWidth="1"/>
    <col min="27" max="27" width="15.5" style="9" customWidth="1"/>
    <col min="28" max="28" width="25.1640625" style="9" customWidth="1"/>
    <col min="29" max="29" width="26.1640625" style="9" customWidth="1"/>
    <col min="30" max="30" width="27.83203125" style="9" customWidth="1"/>
    <col min="31" max="31" width="15.5" style="9" customWidth="1"/>
    <col min="32" max="32" width="24.83203125" style="9" customWidth="1"/>
    <col min="33" max="33" width="16" style="9" customWidth="1"/>
    <col min="34" max="34" width="15.83203125" style="9" customWidth="1"/>
    <col min="35" max="35" width="15.1640625" style="9" customWidth="1"/>
    <col min="36" max="36" width="15.6640625" style="9" customWidth="1"/>
    <col min="37" max="37" width="14" style="9" customWidth="1"/>
    <col min="38" max="38" width="18" style="9" customWidth="1"/>
    <col min="39" max="39" width="28.33203125" style="9" customWidth="1"/>
    <col min="40" max="40" width="16.6640625" style="9" customWidth="1"/>
    <col min="41" max="42" width="10.5" style="9" customWidth="1"/>
    <col min="43" max="43" width="16.1640625" style="9" customWidth="1"/>
    <col min="44" max="44" width="18.5" style="9" customWidth="1"/>
    <col min="45" max="45" width="19.6640625" style="9" customWidth="1"/>
    <col min="46" max="46" width="16.1640625" style="9" customWidth="1"/>
    <col min="47" max="47" width="18.33203125" style="9" customWidth="1"/>
    <col min="48" max="48" width="19.5" style="9" customWidth="1"/>
    <col min="49" max="49" width="24.5" style="9" customWidth="1"/>
  </cols>
  <sheetData>
    <row r="1" spans="1:49" ht="15.95" customHeight="1" x14ac:dyDescent="0.25">
      <c r="C1" s="1" t="s">
        <v>176</v>
      </c>
      <c r="AW1" s="2" t="s">
        <v>0</v>
      </c>
    </row>
    <row r="2" spans="1:49" ht="15.95" customHeight="1" x14ac:dyDescent="0.25">
      <c r="C2" s="1" t="s">
        <v>176</v>
      </c>
      <c r="AW2" s="2" t="s">
        <v>1</v>
      </c>
    </row>
    <row r="3" spans="1:49" ht="15.95" customHeight="1" x14ac:dyDescent="0.25">
      <c r="C3" s="1" t="s">
        <v>176</v>
      </c>
      <c r="AW3" s="2" t="s">
        <v>2</v>
      </c>
    </row>
    <row r="4" spans="1:49" ht="15.95" customHeight="1" x14ac:dyDescent="0.2"/>
    <row r="5" spans="1:49" ht="15.95" customHeight="1" x14ac:dyDescent="0.25">
      <c r="A5" s="122" t="s">
        <v>3</v>
      </c>
      <c r="B5" s="122"/>
      <c r="C5" s="122"/>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c r="AD5" s="122"/>
      <c r="AE5" s="122"/>
      <c r="AF5" s="122"/>
      <c r="AG5" s="122"/>
      <c r="AH5" s="122"/>
      <c r="AI5" s="122"/>
      <c r="AJ5" s="122"/>
      <c r="AK5" s="122"/>
      <c r="AL5" s="122"/>
      <c r="AM5" s="122"/>
      <c r="AN5" s="122"/>
      <c r="AO5" s="122"/>
      <c r="AP5" s="122"/>
      <c r="AQ5" s="122"/>
      <c r="AR5" s="122"/>
      <c r="AS5" s="122"/>
      <c r="AT5" s="122"/>
      <c r="AU5" s="122"/>
      <c r="AV5" s="122"/>
      <c r="AW5" s="122"/>
    </row>
    <row r="6" spans="1:49" ht="15.95" customHeight="1" x14ac:dyDescent="0.2"/>
    <row r="7" spans="1:49" ht="18.95" customHeight="1" x14ac:dyDescent="0.3">
      <c r="A7" s="123" t="s">
        <v>4</v>
      </c>
      <c r="B7" s="123"/>
      <c r="C7" s="123"/>
      <c r="D7" s="123"/>
      <c r="E7" s="123"/>
      <c r="F7" s="123"/>
      <c r="G7" s="123"/>
      <c r="H7" s="123"/>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row>
    <row r="8" spans="1:49" ht="15.95" customHeight="1" x14ac:dyDescent="0.2"/>
    <row r="9" spans="1:49" ht="15.95" customHeight="1" x14ac:dyDescent="0.25">
      <c r="A9" s="122" t="s">
        <v>505</v>
      </c>
      <c r="B9" s="122"/>
      <c r="C9" s="122"/>
      <c r="D9" s="122"/>
      <c r="E9" s="122"/>
      <c r="F9" s="122"/>
      <c r="G9" s="122"/>
      <c r="H9" s="122"/>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c r="AW9" s="122"/>
    </row>
    <row r="10" spans="1:49" ht="15.95" customHeight="1" x14ac:dyDescent="0.25">
      <c r="A10" s="119" t="s">
        <v>5</v>
      </c>
      <c r="B10" s="119"/>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c r="AS10" s="119"/>
      <c r="AT10" s="119"/>
      <c r="AU10" s="119"/>
      <c r="AV10" s="119"/>
      <c r="AW10" s="119"/>
    </row>
    <row r="11" spans="1:49" ht="15.95" customHeight="1" x14ac:dyDescent="0.2"/>
    <row r="12" spans="1:49" ht="15.95" customHeight="1" x14ac:dyDescent="0.25">
      <c r="A12" s="154" t="s">
        <v>506</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c r="AS12" s="154"/>
      <c r="AT12" s="154"/>
      <c r="AU12" s="154"/>
      <c r="AV12" s="154"/>
      <c r="AW12" s="154"/>
    </row>
    <row r="13" spans="1:49" ht="15.95" customHeight="1" x14ac:dyDescent="0.25">
      <c r="A13" s="119" t="s">
        <v>6</v>
      </c>
      <c r="B13" s="119"/>
      <c r="C13" s="119"/>
      <c r="D13" s="119"/>
      <c r="E13" s="119"/>
      <c r="F13" s="119"/>
      <c r="G13" s="119"/>
      <c r="H13" s="119"/>
      <c r="I13" s="119"/>
      <c r="J13" s="119"/>
      <c r="K13" s="119"/>
      <c r="L13" s="119"/>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119"/>
      <c r="AL13" s="119"/>
      <c r="AM13" s="119"/>
      <c r="AN13" s="119"/>
      <c r="AO13" s="119"/>
      <c r="AP13" s="119"/>
      <c r="AQ13" s="119"/>
      <c r="AR13" s="119"/>
      <c r="AS13" s="119"/>
      <c r="AT13" s="119"/>
      <c r="AU13" s="119"/>
      <c r="AV13" s="119"/>
      <c r="AW13" s="119"/>
    </row>
    <row r="14" spans="1:49" ht="15.95" customHeight="1" x14ac:dyDescent="0.2"/>
    <row r="15" spans="1:49" ht="15.95" customHeight="1" x14ac:dyDescent="0.25">
      <c r="A15" s="155" t="s">
        <v>515</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55"/>
      <c r="AR15" s="155"/>
      <c r="AS15" s="155"/>
      <c r="AT15" s="155"/>
      <c r="AU15" s="155"/>
      <c r="AV15" s="155"/>
      <c r="AW15" s="155"/>
    </row>
    <row r="16" spans="1:49" ht="15.95" customHeight="1" x14ac:dyDescent="0.25">
      <c r="A16" s="119" t="s">
        <v>7</v>
      </c>
      <c r="B16" s="119"/>
      <c r="C16" s="119"/>
      <c r="D16" s="119"/>
      <c r="E16" s="119"/>
      <c r="F16" s="119"/>
      <c r="G16" s="119"/>
      <c r="H16" s="119"/>
      <c r="I16" s="119"/>
      <c r="J16" s="119"/>
      <c r="K16" s="119"/>
      <c r="L16" s="119"/>
      <c r="M16" s="119"/>
      <c r="N16" s="119"/>
      <c r="O16" s="119"/>
      <c r="P16" s="119"/>
      <c r="Q16" s="119"/>
      <c r="R16" s="119"/>
      <c r="S16" s="119"/>
      <c r="T16" s="119"/>
      <c r="U16" s="119"/>
      <c r="V16" s="119"/>
      <c r="W16" s="119"/>
      <c r="X16" s="119"/>
      <c r="Y16" s="119"/>
      <c r="Z16" s="119"/>
      <c r="AA16" s="119"/>
      <c r="AB16" s="119"/>
      <c r="AC16" s="119"/>
      <c r="AD16" s="119"/>
      <c r="AE16" s="119"/>
      <c r="AF16" s="119"/>
      <c r="AG16" s="119"/>
      <c r="AH16" s="119"/>
      <c r="AI16" s="119"/>
      <c r="AJ16" s="119"/>
      <c r="AK16" s="119"/>
      <c r="AL16" s="119"/>
      <c r="AM16" s="119"/>
      <c r="AN16" s="119"/>
      <c r="AO16" s="119"/>
      <c r="AP16" s="119"/>
      <c r="AQ16" s="119"/>
      <c r="AR16" s="119"/>
      <c r="AS16" s="119"/>
      <c r="AT16" s="119"/>
      <c r="AU16" s="119"/>
      <c r="AV16" s="119"/>
      <c r="AW16" s="119"/>
    </row>
    <row r="17" spans="1:49" ht="15.95" customHeight="1" x14ac:dyDescent="0.2"/>
    <row r="18" spans="1:49" ht="15.95" customHeight="1" x14ac:dyDescent="0.2"/>
    <row r="19" spans="1:49" ht="15.95" customHeight="1" x14ac:dyDescent="0.2"/>
    <row r="20" spans="1:49" ht="15.95" customHeight="1" x14ac:dyDescent="0.2"/>
    <row r="21" spans="1:49" ht="18.95" customHeight="1" x14ac:dyDescent="0.3">
      <c r="A21" s="128" t="s">
        <v>413</v>
      </c>
      <c r="B21" s="128"/>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8"/>
      <c r="AJ21" s="128"/>
      <c r="AK21" s="128"/>
      <c r="AL21" s="128"/>
      <c r="AM21" s="128"/>
      <c r="AN21" s="128"/>
      <c r="AO21" s="128"/>
      <c r="AP21" s="128"/>
      <c r="AQ21" s="128"/>
      <c r="AR21" s="128"/>
      <c r="AS21" s="128"/>
      <c r="AT21" s="128"/>
      <c r="AU21" s="128"/>
      <c r="AV21" s="128"/>
      <c r="AW21" s="128"/>
    </row>
    <row r="22" spans="1:49" s="15" customFormat="1" ht="35.1" customHeight="1" x14ac:dyDescent="0.2">
      <c r="A22" s="125" t="s">
        <v>414</v>
      </c>
      <c r="B22" s="125" t="s">
        <v>415</v>
      </c>
      <c r="C22" s="125" t="s">
        <v>416</v>
      </c>
      <c r="D22" s="125" t="s">
        <v>417</v>
      </c>
      <c r="E22" s="127" t="s">
        <v>418</v>
      </c>
      <c r="F22" s="127"/>
      <c r="G22" s="127"/>
      <c r="H22" s="127"/>
      <c r="I22" s="127"/>
      <c r="J22" s="127"/>
      <c r="K22" s="127"/>
      <c r="L22" s="127"/>
      <c r="M22" s="127"/>
      <c r="N22" s="125" t="s">
        <v>419</v>
      </c>
      <c r="O22" s="125" t="s">
        <v>420</v>
      </c>
      <c r="P22" s="125" t="s">
        <v>421</v>
      </c>
      <c r="Q22" s="125" t="s">
        <v>422</v>
      </c>
      <c r="R22" s="125" t="s">
        <v>423</v>
      </c>
      <c r="S22" s="125" t="s">
        <v>424</v>
      </c>
      <c r="T22" s="127" t="s">
        <v>425</v>
      </c>
      <c r="U22" s="127"/>
      <c r="V22" s="125" t="s">
        <v>426</v>
      </c>
      <c r="W22" s="125" t="s">
        <v>427</v>
      </c>
      <c r="X22" s="125" t="s">
        <v>428</v>
      </c>
      <c r="Y22" s="125" t="s">
        <v>429</v>
      </c>
      <c r="Z22" s="125" t="s">
        <v>430</v>
      </c>
      <c r="AA22" s="125" t="s">
        <v>431</v>
      </c>
      <c r="AB22" s="125" t="s">
        <v>432</v>
      </c>
      <c r="AC22" s="125" t="s">
        <v>433</v>
      </c>
      <c r="AD22" s="125" t="s">
        <v>434</v>
      </c>
      <c r="AE22" s="125" t="s">
        <v>435</v>
      </c>
      <c r="AF22" s="125" t="s">
        <v>436</v>
      </c>
      <c r="AG22" s="127" t="s">
        <v>437</v>
      </c>
      <c r="AH22" s="127"/>
      <c r="AI22" s="127"/>
      <c r="AJ22" s="127"/>
      <c r="AK22" s="127"/>
      <c r="AL22" s="127"/>
      <c r="AM22" s="127" t="s">
        <v>438</v>
      </c>
      <c r="AN22" s="127"/>
      <c r="AO22" s="127"/>
      <c r="AP22" s="127"/>
      <c r="AQ22" s="127" t="s">
        <v>439</v>
      </c>
      <c r="AR22" s="127"/>
      <c r="AS22" s="125" t="s">
        <v>440</v>
      </c>
      <c r="AT22" s="125" t="s">
        <v>441</v>
      </c>
      <c r="AU22" s="125" t="s">
        <v>442</v>
      </c>
      <c r="AV22" s="125" t="s">
        <v>443</v>
      </c>
      <c r="AW22" s="125" t="s">
        <v>444</v>
      </c>
    </row>
    <row r="23" spans="1:49" s="15" customFormat="1" ht="60" customHeight="1" x14ac:dyDescent="0.2">
      <c r="A23" s="130"/>
      <c r="B23" s="130"/>
      <c r="C23" s="130"/>
      <c r="D23" s="130"/>
      <c r="E23" s="125" t="s">
        <v>445</v>
      </c>
      <c r="F23" s="125" t="s">
        <v>395</v>
      </c>
      <c r="G23" s="125" t="s">
        <v>397</v>
      </c>
      <c r="H23" s="125" t="s">
        <v>399</v>
      </c>
      <c r="I23" s="125" t="s">
        <v>446</v>
      </c>
      <c r="J23" s="125" t="s">
        <v>447</v>
      </c>
      <c r="K23" s="125" t="s">
        <v>448</v>
      </c>
      <c r="L23" s="171" t="s">
        <v>378</v>
      </c>
      <c r="M23" s="171" t="s">
        <v>380</v>
      </c>
      <c r="N23" s="130"/>
      <c r="O23" s="130"/>
      <c r="P23" s="130"/>
      <c r="Q23" s="130"/>
      <c r="R23" s="130"/>
      <c r="S23" s="130"/>
      <c r="T23" s="125" t="s">
        <v>266</v>
      </c>
      <c r="U23" s="125" t="s">
        <v>449</v>
      </c>
      <c r="V23" s="130"/>
      <c r="W23" s="130"/>
      <c r="X23" s="130"/>
      <c r="Y23" s="130"/>
      <c r="Z23" s="130"/>
      <c r="AA23" s="130"/>
      <c r="AB23" s="130"/>
      <c r="AC23" s="130"/>
      <c r="AD23" s="130"/>
      <c r="AE23" s="130"/>
      <c r="AF23" s="130"/>
      <c r="AG23" s="127" t="s">
        <v>450</v>
      </c>
      <c r="AH23" s="127"/>
      <c r="AI23" s="127" t="s">
        <v>451</v>
      </c>
      <c r="AJ23" s="127"/>
      <c r="AK23" s="125" t="s">
        <v>452</v>
      </c>
      <c r="AL23" s="125" t="s">
        <v>453</v>
      </c>
      <c r="AM23" s="125" t="s">
        <v>454</v>
      </c>
      <c r="AN23" s="125" t="s">
        <v>455</v>
      </c>
      <c r="AO23" s="125" t="s">
        <v>456</v>
      </c>
      <c r="AP23" s="125" t="s">
        <v>457</v>
      </c>
      <c r="AQ23" s="125" t="s">
        <v>458</v>
      </c>
      <c r="AR23" s="125" t="s">
        <v>449</v>
      </c>
      <c r="AS23" s="130"/>
      <c r="AT23" s="130"/>
      <c r="AU23" s="130"/>
      <c r="AV23" s="130"/>
      <c r="AW23" s="130"/>
    </row>
    <row r="24" spans="1:49" s="15" customFormat="1" ht="60" customHeight="1" x14ac:dyDescent="0.2">
      <c r="A24" s="126"/>
      <c r="B24" s="126"/>
      <c r="C24" s="126"/>
      <c r="D24" s="126"/>
      <c r="E24" s="126"/>
      <c r="F24" s="126"/>
      <c r="G24" s="126"/>
      <c r="H24" s="126"/>
      <c r="I24" s="126"/>
      <c r="J24" s="126"/>
      <c r="K24" s="126"/>
      <c r="L24" s="172"/>
      <c r="M24" s="172"/>
      <c r="N24" s="126"/>
      <c r="O24" s="126"/>
      <c r="P24" s="126"/>
      <c r="Q24" s="126"/>
      <c r="R24" s="126"/>
      <c r="S24" s="126"/>
      <c r="T24" s="126"/>
      <c r="U24" s="126"/>
      <c r="V24" s="126"/>
      <c r="W24" s="126"/>
      <c r="X24" s="126"/>
      <c r="Y24" s="126"/>
      <c r="Z24" s="126"/>
      <c r="AA24" s="126"/>
      <c r="AB24" s="126"/>
      <c r="AC24" s="126"/>
      <c r="AD24" s="126"/>
      <c r="AE24" s="126"/>
      <c r="AF24" s="126"/>
      <c r="AG24" s="7" t="s">
        <v>459</v>
      </c>
      <c r="AH24" s="7" t="s">
        <v>460</v>
      </c>
      <c r="AI24" s="7" t="s">
        <v>266</v>
      </c>
      <c r="AJ24" s="7" t="s">
        <v>449</v>
      </c>
      <c r="AK24" s="126"/>
      <c r="AL24" s="126"/>
      <c r="AM24" s="126"/>
      <c r="AN24" s="126"/>
      <c r="AO24" s="126"/>
      <c r="AP24" s="126"/>
      <c r="AQ24" s="126"/>
      <c r="AR24" s="126"/>
      <c r="AS24" s="126"/>
      <c r="AT24" s="126"/>
      <c r="AU24" s="126"/>
      <c r="AV24" s="126"/>
      <c r="AW24" s="126"/>
    </row>
    <row r="25" spans="1:49" s="15" customFormat="1" ht="15.95" customHeight="1" x14ac:dyDescent="0.2">
      <c r="A25" s="27" t="s">
        <v>12</v>
      </c>
      <c r="B25" s="27" t="s">
        <v>13</v>
      </c>
      <c r="C25" s="27" t="s">
        <v>18</v>
      </c>
      <c r="D25" s="27" t="s">
        <v>20</v>
      </c>
      <c r="E25" s="27" t="s">
        <v>22</v>
      </c>
      <c r="F25" s="27" t="s">
        <v>25</v>
      </c>
      <c r="G25" s="27" t="s">
        <v>27</v>
      </c>
      <c r="H25" s="27" t="s">
        <v>29</v>
      </c>
      <c r="I25" s="27" t="s">
        <v>32</v>
      </c>
      <c r="J25" s="27">
        <f>I25+1</f>
        <v>11</v>
      </c>
      <c r="K25" s="27">
        <f t="shared" ref="K25:AW25" si="0">J25+1</f>
        <v>12</v>
      </c>
      <c r="L25" s="27">
        <f t="shared" si="0"/>
        <v>13</v>
      </c>
      <c r="M25" s="27">
        <f t="shared" si="0"/>
        <v>14</v>
      </c>
      <c r="N25" s="27">
        <f t="shared" si="0"/>
        <v>15</v>
      </c>
      <c r="O25" s="27">
        <f t="shared" si="0"/>
        <v>16</v>
      </c>
      <c r="P25" s="27">
        <f t="shared" si="0"/>
        <v>17</v>
      </c>
      <c r="Q25" s="27">
        <f t="shared" si="0"/>
        <v>18</v>
      </c>
      <c r="R25" s="27">
        <f t="shared" si="0"/>
        <v>19</v>
      </c>
      <c r="S25" s="27">
        <f t="shared" si="0"/>
        <v>20</v>
      </c>
      <c r="T25" s="27">
        <f t="shared" si="0"/>
        <v>21</v>
      </c>
      <c r="U25" s="27">
        <f t="shared" si="0"/>
        <v>22</v>
      </c>
      <c r="V25" s="27">
        <f t="shared" si="0"/>
        <v>23</v>
      </c>
      <c r="W25" s="27">
        <f t="shared" si="0"/>
        <v>24</v>
      </c>
      <c r="X25" s="27">
        <f t="shared" si="0"/>
        <v>25</v>
      </c>
      <c r="Y25" s="27">
        <f t="shared" si="0"/>
        <v>26</v>
      </c>
      <c r="Z25" s="27">
        <f t="shared" si="0"/>
        <v>27</v>
      </c>
      <c r="AA25" s="27">
        <f t="shared" si="0"/>
        <v>28</v>
      </c>
      <c r="AB25" s="27">
        <f t="shared" si="0"/>
        <v>29</v>
      </c>
      <c r="AC25" s="27">
        <f t="shared" si="0"/>
        <v>30</v>
      </c>
      <c r="AD25" s="27">
        <f t="shared" si="0"/>
        <v>31</v>
      </c>
      <c r="AE25" s="27">
        <f t="shared" si="0"/>
        <v>32</v>
      </c>
      <c r="AF25" s="27">
        <f t="shared" si="0"/>
        <v>33</v>
      </c>
      <c r="AG25" s="27">
        <f t="shared" si="0"/>
        <v>34</v>
      </c>
      <c r="AH25" s="27">
        <f t="shared" si="0"/>
        <v>35</v>
      </c>
      <c r="AI25" s="27">
        <f t="shared" si="0"/>
        <v>36</v>
      </c>
      <c r="AJ25" s="27">
        <f t="shared" si="0"/>
        <v>37</v>
      </c>
      <c r="AK25" s="27">
        <f t="shared" si="0"/>
        <v>38</v>
      </c>
      <c r="AL25" s="27">
        <f t="shared" si="0"/>
        <v>39</v>
      </c>
      <c r="AM25" s="27">
        <f t="shared" si="0"/>
        <v>40</v>
      </c>
      <c r="AN25" s="27">
        <f t="shared" si="0"/>
        <v>41</v>
      </c>
      <c r="AO25" s="27">
        <f t="shared" si="0"/>
        <v>42</v>
      </c>
      <c r="AP25" s="27">
        <f t="shared" si="0"/>
        <v>43</v>
      </c>
      <c r="AQ25" s="27">
        <f t="shared" si="0"/>
        <v>44</v>
      </c>
      <c r="AR25" s="27">
        <f t="shared" si="0"/>
        <v>45</v>
      </c>
      <c r="AS25" s="27">
        <f t="shared" si="0"/>
        <v>46</v>
      </c>
      <c r="AT25" s="27">
        <f t="shared" si="0"/>
        <v>47</v>
      </c>
      <c r="AU25" s="27">
        <f t="shared" si="0"/>
        <v>48</v>
      </c>
      <c r="AV25" s="27">
        <f t="shared" si="0"/>
        <v>49</v>
      </c>
      <c r="AW25" s="27">
        <f t="shared" si="0"/>
        <v>50</v>
      </c>
    </row>
    <row r="26" spans="1:49" ht="90.75" customHeight="1" x14ac:dyDescent="0.2">
      <c r="A26" s="114">
        <v>1</v>
      </c>
      <c r="B26" s="115" t="s">
        <v>505</v>
      </c>
      <c r="C26" s="115" t="s">
        <v>557</v>
      </c>
      <c r="D26" s="116">
        <v>46022</v>
      </c>
      <c r="E26" s="114">
        <v>1</v>
      </c>
      <c r="F26" s="117">
        <v>0</v>
      </c>
      <c r="G26" s="117">
        <v>0</v>
      </c>
      <c r="H26" s="117">
        <v>0</v>
      </c>
      <c r="I26" s="117">
        <v>0</v>
      </c>
      <c r="J26" s="117">
        <v>0</v>
      </c>
      <c r="K26" s="117">
        <v>0</v>
      </c>
      <c r="L26" s="117">
        <v>1</v>
      </c>
      <c r="M26" s="115"/>
      <c r="N26" s="28" t="s">
        <v>518</v>
      </c>
      <c r="O26" s="28" t="s">
        <v>519</v>
      </c>
      <c r="P26" s="28"/>
      <c r="Q26" s="29">
        <f>185265.6/1200</f>
        <v>154.38800000000001</v>
      </c>
      <c r="R26" s="29" t="s">
        <v>520</v>
      </c>
      <c r="S26" s="29">
        <f>Q26</f>
        <v>154.38800000000001</v>
      </c>
      <c r="T26" s="29" t="s">
        <v>521</v>
      </c>
      <c r="U26" s="29" t="s">
        <v>521</v>
      </c>
      <c r="V26" s="29">
        <v>1</v>
      </c>
      <c r="W26" s="29">
        <v>1</v>
      </c>
      <c r="X26" s="29" t="s">
        <v>522</v>
      </c>
      <c r="Y26" s="29">
        <v>154.38800000000001</v>
      </c>
      <c r="Z26" s="30">
        <v>0</v>
      </c>
      <c r="AA26" s="29"/>
      <c r="AB26" s="29">
        <v>0</v>
      </c>
      <c r="AC26" s="30">
        <f>Y26</f>
        <v>154.38800000000001</v>
      </c>
      <c r="AD26" s="29" t="s">
        <v>522</v>
      </c>
      <c r="AE26" s="31">
        <f>185265.6/1000</f>
        <v>185.26560000000001</v>
      </c>
      <c r="AF26" s="28"/>
      <c r="AG26" s="28" t="s">
        <v>31</v>
      </c>
      <c r="AH26" s="28" t="s">
        <v>31</v>
      </c>
      <c r="AI26" s="28" t="s">
        <v>31</v>
      </c>
      <c r="AJ26" s="28" t="s">
        <v>31</v>
      </c>
      <c r="AK26" s="28" t="s">
        <v>31</v>
      </c>
      <c r="AL26" s="28" t="s">
        <v>31</v>
      </c>
      <c r="AM26" s="32" t="s">
        <v>523</v>
      </c>
      <c r="AN26" s="33" t="s">
        <v>31</v>
      </c>
      <c r="AO26" s="34" t="s">
        <v>31</v>
      </c>
      <c r="AP26" s="33" t="s">
        <v>31</v>
      </c>
      <c r="AQ26" s="35">
        <v>45397</v>
      </c>
      <c r="AR26" s="35">
        <v>45397</v>
      </c>
      <c r="AS26" s="35">
        <v>45397</v>
      </c>
      <c r="AT26" s="35">
        <v>45397</v>
      </c>
      <c r="AU26" s="35">
        <v>45697</v>
      </c>
      <c r="AV26" s="36"/>
      <c r="AW26" s="37"/>
    </row>
    <row r="27" spans="1:49" ht="69" customHeight="1" x14ac:dyDescent="0.2">
      <c r="A27" s="114">
        <v>2</v>
      </c>
      <c r="B27" s="115" t="s">
        <v>505</v>
      </c>
      <c r="C27" s="115" t="s">
        <v>557</v>
      </c>
      <c r="D27" s="116">
        <f>D26</f>
        <v>46022</v>
      </c>
      <c r="E27" s="114">
        <f>E26</f>
        <v>1</v>
      </c>
      <c r="F27" s="117">
        <f t="shared" ref="F27:L27" si="1">F26</f>
        <v>0</v>
      </c>
      <c r="G27" s="117">
        <f t="shared" si="1"/>
        <v>0</v>
      </c>
      <c r="H27" s="117">
        <f t="shared" si="1"/>
        <v>0</v>
      </c>
      <c r="I27" s="117">
        <f t="shared" si="1"/>
        <v>0</v>
      </c>
      <c r="J27" s="117">
        <f t="shared" si="1"/>
        <v>0</v>
      </c>
      <c r="K27" s="117">
        <f t="shared" si="1"/>
        <v>0</v>
      </c>
      <c r="L27" s="117">
        <f t="shared" si="1"/>
        <v>1</v>
      </c>
      <c r="M27" s="115"/>
      <c r="N27" s="28" t="s">
        <v>518</v>
      </c>
      <c r="O27" s="28" t="s">
        <v>524</v>
      </c>
      <c r="P27" s="28"/>
      <c r="Q27" s="38">
        <f>2473619.16/1200</f>
        <v>2061.3493000000003</v>
      </c>
      <c r="R27" s="28" t="s">
        <v>520</v>
      </c>
      <c r="S27" s="38">
        <f>Q27</f>
        <v>2061.3493000000003</v>
      </c>
      <c r="T27" s="28" t="s">
        <v>525</v>
      </c>
      <c r="U27" s="28" t="s">
        <v>525</v>
      </c>
      <c r="V27" s="39" t="s">
        <v>526</v>
      </c>
      <c r="W27" s="28">
        <v>2</v>
      </c>
      <c r="X27" s="28" t="s">
        <v>527</v>
      </c>
      <c r="Y27" s="40" t="s">
        <v>528</v>
      </c>
      <c r="Z27" s="28">
        <v>0</v>
      </c>
      <c r="AA27" s="28"/>
      <c r="AB27" s="28">
        <v>0</v>
      </c>
      <c r="AC27" s="41">
        <f>1988990.05/1000</f>
        <v>1988.9900500000001</v>
      </c>
      <c r="AD27" s="28" t="s">
        <v>529</v>
      </c>
      <c r="AE27" s="42">
        <f>2386788.06/1000</f>
        <v>2386.7880599999999</v>
      </c>
      <c r="AF27" s="36"/>
      <c r="AG27" s="32" t="s">
        <v>530</v>
      </c>
      <c r="AH27" s="32" t="s">
        <v>531</v>
      </c>
      <c r="AI27" s="35">
        <v>45888</v>
      </c>
      <c r="AJ27" s="35">
        <v>45888</v>
      </c>
      <c r="AK27" s="35">
        <v>45896</v>
      </c>
      <c r="AL27" s="35">
        <v>45898</v>
      </c>
      <c r="AM27" s="28" t="s">
        <v>31</v>
      </c>
      <c r="AN27" s="28" t="s">
        <v>31</v>
      </c>
      <c r="AO27" s="36" t="s">
        <v>31</v>
      </c>
      <c r="AP27" s="36" t="s">
        <v>31</v>
      </c>
      <c r="AQ27" s="35">
        <v>45929</v>
      </c>
      <c r="AR27" s="35">
        <v>45929</v>
      </c>
      <c r="AS27" s="35">
        <v>45929</v>
      </c>
      <c r="AT27" s="35">
        <v>45929</v>
      </c>
      <c r="AU27" s="43">
        <v>46199</v>
      </c>
      <c r="AV27" s="36"/>
      <c r="AW27" s="36"/>
    </row>
  </sheetData>
  <mergeCells count="61">
    <mergeCell ref="A13:AW13"/>
    <mergeCell ref="A5:AW5"/>
    <mergeCell ref="A7:AW7"/>
    <mergeCell ref="A9:AW9"/>
    <mergeCell ref="A10:AW10"/>
    <mergeCell ref="A12:AW12"/>
    <mergeCell ref="A15:AW15"/>
    <mergeCell ref="A16:AW16"/>
    <mergeCell ref="A21:AW21"/>
    <mergeCell ref="A22:A24"/>
    <mergeCell ref="B22:B24"/>
    <mergeCell ref="C22:C24"/>
    <mergeCell ref="D22:D24"/>
    <mergeCell ref="E22:M22"/>
    <mergeCell ref="N22:N24"/>
    <mergeCell ref="O22:O24"/>
    <mergeCell ref="AW22:AW24"/>
    <mergeCell ref="AC22:AC24"/>
    <mergeCell ref="AD22:AD24"/>
    <mergeCell ref="AE22:AE24"/>
    <mergeCell ref="AF22:AF24"/>
    <mergeCell ref="AG22:AL22"/>
    <mergeCell ref="AM22:AP22"/>
    <mergeCell ref="AI23:AJ23"/>
    <mergeCell ref="AK23:AK24"/>
    <mergeCell ref="AL23:AL24"/>
    <mergeCell ref="AM23:AM24"/>
    <mergeCell ref="AG23:AH23"/>
    <mergeCell ref="AN23:AN24"/>
    <mergeCell ref="AO23:AO24"/>
    <mergeCell ref="AP23:AP24"/>
    <mergeCell ref="AQ22:AR22"/>
    <mergeCell ref="AS22:AS24"/>
    <mergeCell ref="AT22:AT24"/>
    <mergeCell ref="AU22:AU24"/>
    <mergeCell ref="AV22:AV24"/>
    <mergeCell ref="AQ23:AQ24"/>
    <mergeCell ref="AR23:AR24"/>
    <mergeCell ref="E23:E24"/>
    <mergeCell ref="F23:F24"/>
    <mergeCell ref="G23:G24"/>
    <mergeCell ref="H23:H24"/>
    <mergeCell ref="I23:I24"/>
    <mergeCell ref="J23:J24"/>
    <mergeCell ref="W22:W24"/>
    <mergeCell ref="X22:X24"/>
    <mergeCell ref="Y22:Y24"/>
    <mergeCell ref="Z22:Z24"/>
    <mergeCell ref="K23:K24"/>
    <mergeCell ref="L23:L24"/>
    <mergeCell ref="M23:M24"/>
    <mergeCell ref="V22:V24"/>
    <mergeCell ref="AA22:AA24"/>
    <mergeCell ref="AB22:AB24"/>
    <mergeCell ref="P22:P24"/>
    <mergeCell ref="Q22:Q24"/>
    <mergeCell ref="R22:R24"/>
    <mergeCell ref="T23:T24"/>
    <mergeCell ref="U23:U24"/>
    <mergeCell ref="S22:S24"/>
    <mergeCell ref="T22:U2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pageSetUpPr autoPageBreaks="0"/>
  </sheetPr>
  <dimension ref="A1:H83"/>
  <sheetViews>
    <sheetView topLeftCell="A13" workbookViewId="0">
      <selection activeCell="B29" sqref="B29"/>
    </sheetView>
  </sheetViews>
  <sheetFormatPr defaultRowHeight="11.45" customHeight="1" x14ac:dyDescent="0.25"/>
  <cols>
    <col min="1" max="2" width="77.1640625" style="57" customWidth="1"/>
    <col min="3" max="256" width="9.33203125" style="59"/>
    <col min="257" max="258" width="77.1640625" style="59" customWidth="1"/>
    <col min="259" max="512" width="9.33203125" style="59"/>
    <col min="513" max="514" width="77.1640625" style="59" customWidth="1"/>
    <col min="515" max="768" width="9.33203125" style="59"/>
    <col min="769" max="770" width="77.1640625" style="59" customWidth="1"/>
    <col min="771" max="1024" width="9.33203125" style="59"/>
    <col min="1025" max="1026" width="77.1640625" style="59" customWidth="1"/>
    <col min="1027" max="1280" width="9.33203125" style="59"/>
    <col min="1281" max="1282" width="77.1640625" style="59" customWidth="1"/>
    <col min="1283" max="1536" width="9.33203125" style="59"/>
    <col min="1537" max="1538" width="77.1640625" style="59" customWidth="1"/>
    <col min="1539" max="1792" width="9.33203125" style="59"/>
    <col min="1793" max="1794" width="77.1640625" style="59" customWidth="1"/>
    <col min="1795" max="2048" width="9.33203125" style="59"/>
    <col min="2049" max="2050" width="77.1640625" style="59" customWidth="1"/>
    <col min="2051" max="2304" width="9.33203125" style="59"/>
    <col min="2305" max="2306" width="77.1640625" style="59" customWidth="1"/>
    <col min="2307" max="2560" width="9.33203125" style="59"/>
    <col min="2561" max="2562" width="77.1640625" style="59" customWidth="1"/>
    <col min="2563" max="2816" width="9.33203125" style="59"/>
    <col min="2817" max="2818" width="77.1640625" style="59" customWidth="1"/>
    <col min="2819" max="3072" width="9.33203125" style="59"/>
    <col min="3073" max="3074" width="77.1640625" style="59" customWidth="1"/>
    <col min="3075" max="3328" width="9.33203125" style="59"/>
    <col min="3329" max="3330" width="77.1640625" style="59" customWidth="1"/>
    <col min="3331" max="3584" width="9.33203125" style="59"/>
    <col min="3585" max="3586" width="77.1640625" style="59" customWidth="1"/>
    <col min="3587" max="3840" width="9.33203125" style="59"/>
    <col min="3841" max="3842" width="77.1640625" style="59" customWidth="1"/>
    <col min="3843" max="4096" width="9.33203125" style="59"/>
    <col min="4097" max="4098" width="77.1640625" style="59" customWidth="1"/>
    <col min="4099" max="4352" width="9.33203125" style="59"/>
    <col min="4353" max="4354" width="77.1640625" style="59" customWidth="1"/>
    <col min="4355" max="4608" width="9.33203125" style="59"/>
    <col min="4609" max="4610" width="77.1640625" style="59" customWidth="1"/>
    <col min="4611" max="4864" width="9.33203125" style="59"/>
    <col min="4865" max="4866" width="77.1640625" style="59" customWidth="1"/>
    <col min="4867" max="5120" width="9.33203125" style="59"/>
    <col min="5121" max="5122" width="77.1640625" style="59" customWidth="1"/>
    <col min="5123" max="5376" width="9.33203125" style="59"/>
    <col min="5377" max="5378" width="77.1640625" style="59" customWidth="1"/>
    <col min="5379" max="5632" width="9.33203125" style="59"/>
    <col min="5633" max="5634" width="77.1640625" style="59" customWidth="1"/>
    <col min="5635" max="5888" width="9.33203125" style="59"/>
    <col min="5889" max="5890" width="77.1640625" style="59" customWidth="1"/>
    <col min="5891" max="6144" width="9.33203125" style="59"/>
    <col min="6145" max="6146" width="77.1640625" style="59" customWidth="1"/>
    <col min="6147" max="6400" width="9.33203125" style="59"/>
    <col min="6401" max="6402" width="77.1640625" style="59" customWidth="1"/>
    <col min="6403" max="6656" width="9.33203125" style="59"/>
    <col min="6657" max="6658" width="77.1640625" style="59" customWidth="1"/>
    <col min="6659" max="6912" width="9.33203125" style="59"/>
    <col min="6913" max="6914" width="77.1640625" style="59" customWidth="1"/>
    <col min="6915" max="7168" width="9.33203125" style="59"/>
    <col min="7169" max="7170" width="77.1640625" style="59" customWidth="1"/>
    <col min="7171" max="7424" width="9.33203125" style="59"/>
    <col min="7425" max="7426" width="77.1640625" style="59" customWidth="1"/>
    <col min="7427" max="7680" width="9.33203125" style="59"/>
    <col min="7681" max="7682" width="77.1640625" style="59" customWidth="1"/>
    <col min="7683" max="7936" width="9.33203125" style="59"/>
    <col min="7937" max="7938" width="77.1640625" style="59" customWidth="1"/>
    <col min="7939" max="8192" width="9.33203125" style="59"/>
    <col min="8193" max="8194" width="77.1640625" style="59" customWidth="1"/>
    <col min="8195" max="8448" width="9.33203125" style="59"/>
    <col min="8449" max="8450" width="77.1640625" style="59" customWidth="1"/>
    <col min="8451" max="8704" width="9.33203125" style="59"/>
    <col min="8705" max="8706" width="77.1640625" style="59" customWidth="1"/>
    <col min="8707" max="8960" width="9.33203125" style="59"/>
    <col min="8961" max="8962" width="77.1640625" style="59" customWidth="1"/>
    <col min="8963" max="9216" width="9.33203125" style="59"/>
    <col min="9217" max="9218" width="77.1640625" style="59" customWidth="1"/>
    <col min="9219" max="9472" width="9.33203125" style="59"/>
    <col min="9473" max="9474" width="77.1640625" style="59" customWidth="1"/>
    <col min="9475" max="9728" width="9.33203125" style="59"/>
    <col min="9729" max="9730" width="77.1640625" style="59" customWidth="1"/>
    <col min="9731" max="9984" width="9.33203125" style="59"/>
    <col min="9985" max="9986" width="77.1640625" style="59" customWidth="1"/>
    <col min="9987" max="10240" width="9.33203125" style="59"/>
    <col min="10241" max="10242" width="77.1640625" style="59" customWidth="1"/>
    <col min="10243" max="10496" width="9.33203125" style="59"/>
    <col min="10497" max="10498" width="77.1640625" style="59" customWidth="1"/>
    <col min="10499" max="10752" width="9.33203125" style="59"/>
    <col min="10753" max="10754" width="77.1640625" style="59" customWidth="1"/>
    <col min="10755" max="11008" width="9.33203125" style="59"/>
    <col min="11009" max="11010" width="77.1640625" style="59" customWidth="1"/>
    <col min="11011" max="11264" width="9.33203125" style="59"/>
    <col min="11265" max="11266" width="77.1640625" style="59" customWidth="1"/>
    <col min="11267" max="11520" width="9.33203125" style="59"/>
    <col min="11521" max="11522" width="77.1640625" style="59" customWidth="1"/>
    <col min="11523" max="11776" width="9.33203125" style="59"/>
    <col min="11777" max="11778" width="77.1640625" style="59" customWidth="1"/>
    <col min="11779" max="12032" width="9.33203125" style="59"/>
    <col min="12033" max="12034" width="77.1640625" style="59" customWidth="1"/>
    <col min="12035" max="12288" width="9.33203125" style="59"/>
    <col min="12289" max="12290" width="77.1640625" style="59" customWidth="1"/>
    <col min="12291" max="12544" width="9.33203125" style="59"/>
    <col min="12545" max="12546" width="77.1640625" style="59" customWidth="1"/>
    <col min="12547" max="12800" width="9.33203125" style="59"/>
    <col min="12801" max="12802" width="77.1640625" style="59" customWidth="1"/>
    <col min="12803" max="13056" width="9.33203125" style="59"/>
    <col min="13057" max="13058" width="77.1640625" style="59" customWidth="1"/>
    <col min="13059" max="13312" width="9.33203125" style="59"/>
    <col min="13313" max="13314" width="77.1640625" style="59" customWidth="1"/>
    <col min="13315" max="13568" width="9.33203125" style="59"/>
    <col min="13569" max="13570" width="77.1640625" style="59" customWidth="1"/>
    <col min="13571" max="13824" width="9.33203125" style="59"/>
    <col min="13825" max="13826" width="77.1640625" style="59" customWidth="1"/>
    <col min="13827" max="14080" width="9.33203125" style="59"/>
    <col min="14081" max="14082" width="77.1640625" style="59" customWidth="1"/>
    <col min="14083" max="14336" width="9.33203125" style="59"/>
    <col min="14337" max="14338" width="77.1640625" style="59" customWidth="1"/>
    <col min="14339" max="14592" width="9.33203125" style="59"/>
    <col min="14593" max="14594" width="77.1640625" style="59" customWidth="1"/>
    <col min="14595" max="14848" width="9.33203125" style="59"/>
    <col min="14849" max="14850" width="77.1640625" style="59" customWidth="1"/>
    <col min="14851" max="15104" width="9.33203125" style="59"/>
    <col min="15105" max="15106" width="77.1640625" style="59" customWidth="1"/>
    <col min="15107" max="15360" width="9.33203125" style="59"/>
    <col min="15361" max="15362" width="77.1640625" style="59" customWidth="1"/>
    <col min="15363" max="15616" width="9.33203125" style="59"/>
    <col min="15617" max="15618" width="77.1640625" style="59" customWidth="1"/>
    <col min="15619" max="15872" width="9.33203125" style="59"/>
    <col min="15873" max="15874" width="77.1640625" style="59" customWidth="1"/>
    <col min="15875" max="16128" width="9.33203125" style="59"/>
    <col min="16129" max="16130" width="77.1640625" style="59" customWidth="1"/>
    <col min="16131" max="16384" width="9.33203125" style="59"/>
  </cols>
  <sheetData>
    <row r="1" spans="1:8" ht="18.75" x14ac:dyDescent="0.25">
      <c r="B1" s="58" t="s">
        <v>0</v>
      </c>
    </row>
    <row r="2" spans="1:8" ht="18.75" x14ac:dyDescent="0.3">
      <c r="B2" s="60" t="s">
        <v>1</v>
      </c>
    </row>
    <row r="3" spans="1:8" ht="18.75" x14ac:dyDescent="0.3">
      <c r="B3" s="60" t="s">
        <v>532</v>
      </c>
    </row>
    <row r="4" spans="1:8" ht="15.75" x14ac:dyDescent="0.25">
      <c r="B4" s="61"/>
    </row>
    <row r="5" spans="1:8" ht="18.75" x14ac:dyDescent="0.3">
      <c r="A5" s="180" t="s">
        <v>533</v>
      </c>
      <c r="B5" s="180"/>
      <c r="C5" s="63"/>
      <c r="D5" s="63"/>
      <c r="E5" s="63"/>
      <c r="F5" s="63"/>
      <c r="G5" s="63"/>
      <c r="H5" s="63"/>
    </row>
    <row r="6" spans="1:8" ht="18.75" x14ac:dyDescent="0.3">
      <c r="A6" s="62"/>
      <c r="B6" s="62"/>
      <c r="C6" s="62"/>
      <c r="D6" s="62"/>
      <c r="E6" s="62"/>
      <c r="F6" s="62"/>
      <c r="G6" s="62"/>
      <c r="H6" s="62"/>
    </row>
    <row r="7" spans="1:8" ht="18.75" x14ac:dyDescent="0.25">
      <c r="A7" s="181" t="s">
        <v>534</v>
      </c>
      <c r="B7" s="181"/>
      <c r="C7" s="64"/>
      <c r="D7" s="64"/>
      <c r="E7" s="64"/>
      <c r="F7" s="64"/>
      <c r="G7" s="64"/>
      <c r="H7" s="64"/>
    </row>
    <row r="8" spans="1:8" ht="18.75" x14ac:dyDescent="0.25">
      <c r="A8" s="64"/>
      <c r="B8" s="64"/>
      <c r="C8" s="64"/>
      <c r="D8" s="64"/>
      <c r="E8" s="64"/>
      <c r="F8" s="64"/>
      <c r="G8" s="64"/>
      <c r="H8" s="64"/>
    </row>
    <row r="9" spans="1:8" ht="15.75" x14ac:dyDescent="0.25">
      <c r="A9" s="177" t="s">
        <v>505</v>
      </c>
      <c r="B9" s="177"/>
      <c r="C9" s="65"/>
      <c r="D9" s="65"/>
      <c r="E9" s="65"/>
      <c r="F9" s="65"/>
      <c r="G9" s="65"/>
      <c r="H9" s="65"/>
    </row>
    <row r="10" spans="1:8" ht="15.75" x14ac:dyDescent="0.25">
      <c r="A10" s="176" t="s">
        <v>5</v>
      </c>
      <c r="B10" s="176"/>
      <c r="C10" s="66"/>
      <c r="D10" s="66"/>
      <c r="E10" s="66"/>
      <c r="F10" s="66"/>
      <c r="G10" s="66"/>
      <c r="H10" s="66"/>
    </row>
    <row r="11" spans="1:8" ht="18.75" x14ac:dyDescent="0.25">
      <c r="A11" s="64"/>
      <c r="B11" s="64"/>
      <c r="C11" s="64"/>
      <c r="D11" s="64"/>
      <c r="E11" s="64"/>
      <c r="F11" s="64"/>
      <c r="G11" s="64"/>
      <c r="H11" s="64"/>
    </row>
    <row r="12" spans="1:8" ht="30.75" customHeight="1" x14ac:dyDescent="0.25">
      <c r="A12" s="177" t="s">
        <v>506</v>
      </c>
      <c r="B12" s="177"/>
      <c r="C12" s="65"/>
      <c r="D12" s="65"/>
      <c r="E12" s="65"/>
      <c r="F12" s="65"/>
      <c r="G12" s="65"/>
      <c r="H12" s="65"/>
    </row>
    <row r="13" spans="1:8" ht="15.75" x14ac:dyDescent="0.25">
      <c r="A13" s="176" t="s">
        <v>6</v>
      </c>
      <c r="B13" s="176"/>
      <c r="C13" s="66"/>
      <c r="D13" s="66"/>
      <c r="E13" s="66"/>
      <c r="F13" s="66"/>
      <c r="G13" s="66"/>
      <c r="H13" s="66"/>
    </row>
    <row r="14" spans="1:8" ht="18.75" x14ac:dyDescent="0.25">
      <c r="A14" s="67"/>
      <c r="B14" s="67"/>
      <c r="C14" s="67"/>
      <c r="D14" s="67"/>
      <c r="E14" s="67"/>
      <c r="F14" s="67"/>
      <c r="G14" s="67"/>
      <c r="H14" s="67"/>
    </row>
    <row r="15" spans="1:8" ht="15.75" x14ac:dyDescent="0.25">
      <c r="A15" s="177" t="s">
        <v>515</v>
      </c>
      <c r="B15" s="177"/>
      <c r="C15" s="65"/>
      <c r="D15" s="65"/>
      <c r="E15" s="65"/>
      <c r="F15" s="65"/>
      <c r="G15" s="65"/>
      <c r="H15" s="65"/>
    </row>
    <row r="16" spans="1:8" ht="15.75" x14ac:dyDescent="0.25">
      <c r="A16" s="176" t="s">
        <v>7</v>
      </c>
      <c r="B16" s="176"/>
      <c r="C16" s="66"/>
      <c r="D16" s="66"/>
      <c r="E16" s="66"/>
      <c r="F16" s="66"/>
      <c r="G16" s="66"/>
      <c r="H16" s="66"/>
    </row>
    <row r="17" spans="1:2" ht="15.75" x14ac:dyDescent="0.25">
      <c r="B17" s="68"/>
    </row>
    <row r="18" spans="1:2" ht="33.75" customHeight="1" x14ac:dyDescent="0.25">
      <c r="A18" s="178" t="s">
        <v>461</v>
      </c>
      <c r="B18" s="179"/>
    </row>
    <row r="19" spans="1:2" ht="15.75" x14ac:dyDescent="0.25">
      <c r="B19" s="61"/>
    </row>
    <row r="20" spans="1:2" ht="16.5" thickBot="1" x14ac:dyDescent="0.3">
      <c r="B20" s="69"/>
    </row>
    <row r="21" spans="1:2" ht="48.75" customHeight="1" thickBot="1" x14ac:dyDescent="0.3">
      <c r="A21" s="70" t="s">
        <v>462</v>
      </c>
      <c r="B21" s="71" t="str">
        <f>A15</f>
        <v>Реконструкция оборудования РУ-10 кВ ТП-16 (КСО-298 1 шт.) г.о. Чапаевск Самарская область</v>
      </c>
    </row>
    <row r="22" spans="1:2" ht="16.5" thickBot="1" x14ac:dyDescent="0.3">
      <c r="A22" s="70" t="s">
        <v>463</v>
      </c>
      <c r="B22" s="72" t="s">
        <v>545</v>
      </c>
    </row>
    <row r="23" spans="1:2" ht="16.5" thickBot="1" x14ac:dyDescent="0.3">
      <c r="A23" s="70" t="s">
        <v>464</v>
      </c>
      <c r="B23" s="73" t="s">
        <v>535</v>
      </c>
    </row>
    <row r="24" spans="1:2" ht="16.5" thickBot="1" x14ac:dyDescent="0.3">
      <c r="A24" s="70" t="s">
        <v>465</v>
      </c>
      <c r="B24" s="73" t="s">
        <v>544</v>
      </c>
    </row>
    <row r="25" spans="1:2" ht="16.5" thickBot="1" x14ac:dyDescent="0.3">
      <c r="A25" s="74" t="s">
        <v>466</v>
      </c>
      <c r="B25" s="72">
        <v>2025</v>
      </c>
    </row>
    <row r="26" spans="1:2" ht="16.5" thickBot="1" x14ac:dyDescent="0.3">
      <c r="A26" s="75" t="s">
        <v>467</v>
      </c>
      <c r="B26" s="72" t="s">
        <v>512</v>
      </c>
    </row>
    <row r="27" spans="1:2" ht="29.25" thickBot="1" x14ac:dyDescent="0.3">
      <c r="A27" s="76" t="s">
        <v>468</v>
      </c>
      <c r="B27" s="77">
        <v>2.5720700000000001</v>
      </c>
    </row>
    <row r="28" spans="1:2" ht="16.5" thickBot="1" x14ac:dyDescent="0.3">
      <c r="A28" s="78" t="s">
        <v>469</v>
      </c>
      <c r="B28" s="79" t="s">
        <v>546</v>
      </c>
    </row>
    <row r="29" spans="1:2" ht="29.25" thickBot="1" x14ac:dyDescent="0.3">
      <c r="A29" s="80" t="s">
        <v>470</v>
      </c>
      <c r="B29" s="79">
        <f>B33+B38</f>
        <v>2.5720536599999999</v>
      </c>
    </row>
    <row r="30" spans="1:2" ht="29.25" thickBot="1" x14ac:dyDescent="0.3">
      <c r="A30" s="80" t="s">
        <v>471</v>
      </c>
      <c r="B30" s="79">
        <f>B29</f>
        <v>2.5720536599999999</v>
      </c>
    </row>
    <row r="31" spans="1:2" ht="16.5" thickBot="1" x14ac:dyDescent="0.3">
      <c r="A31" s="78" t="s">
        <v>472</v>
      </c>
      <c r="B31" s="79"/>
    </row>
    <row r="32" spans="1:2" ht="29.25" thickBot="1" x14ac:dyDescent="0.3">
      <c r="A32" s="80" t="s">
        <v>536</v>
      </c>
      <c r="B32" s="79" t="s">
        <v>548</v>
      </c>
    </row>
    <row r="33" spans="1:2" ht="16.5" thickBot="1" x14ac:dyDescent="0.3">
      <c r="A33" s="78" t="s">
        <v>549</v>
      </c>
      <c r="B33" s="81">
        <v>0.1852656</v>
      </c>
    </row>
    <row r="34" spans="1:2" ht="16.5" thickBot="1" x14ac:dyDescent="0.3">
      <c r="A34" s="78" t="s">
        <v>537</v>
      </c>
      <c r="B34" s="82">
        <f>B33/B27</f>
        <v>7.2029765908392857E-2</v>
      </c>
    </row>
    <row r="35" spans="1:2" ht="16.5" thickBot="1" x14ac:dyDescent="0.3">
      <c r="A35" s="78" t="s">
        <v>538</v>
      </c>
      <c r="B35" s="81">
        <v>0.1852656</v>
      </c>
    </row>
    <row r="36" spans="1:2" ht="16.5" thickBot="1" x14ac:dyDescent="0.3">
      <c r="A36" s="78" t="s">
        <v>539</v>
      </c>
      <c r="B36" s="83">
        <v>0.154388</v>
      </c>
    </row>
    <row r="37" spans="1:2" ht="29.25" thickBot="1" x14ac:dyDescent="0.3">
      <c r="A37" s="80" t="s">
        <v>536</v>
      </c>
      <c r="B37" s="84" t="s">
        <v>550</v>
      </c>
    </row>
    <row r="38" spans="1:2" ht="16.5" thickBot="1" x14ac:dyDescent="0.3">
      <c r="A38" s="78" t="s">
        <v>551</v>
      </c>
      <c r="B38" s="83">
        <v>2.3867880599999998</v>
      </c>
    </row>
    <row r="39" spans="1:2" ht="16.5" thickBot="1" x14ac:dyDescent="0.3">
      <c r="A39" s="78" t="s">
        <v>537</v>
      </c>
      <c r="B39" s="82">
        <f>B38/B27</f>
        <v>0.92796388123184814</v>
      </c>
    </row>
    <row r="40" spans="1:2" ht="16.5" thickBot="1" x14ac:dyDescent="0.3">
      <c r="A40" s="78" t="s">
        <v>538</v>
      </c>
      <c r="B40" s="79">
        <v>0</v>
      </c>
    </row>
    <row r="41" spans="1:2" ht="16.5" thickBot="1" x14ac:dyDescent="0.3">
      <c r="A41" s="78" t="s">
        <v>539</v>
      </c>
      <c r="B41" s="79">
        <v>0</v>
      </c>
    </row>
    <row r="42" spans="1:2" ht="29.25" thickBot="1" x14ac:dyDescent="0.3">
      <c r="A42" s="80" t="s">
        <v>540</v>
      </c>
      <c r="B42" s="79">
        <v>0</v>
      </c>
    </row>
    <row r="43" spans="1:2" ht="16.5" thickBot="1" x14ac:dyDescent="0.3">
      <c r="A43" s="78" t="s">
        <v>541</v>
      </c>
      <c r="B43" s="79">
        <v>0</v>
      </c>
    </row>
    <row r="44" spans="1:2" ht="16.5" thickBot="1" x14ac:dyDescent="0.3">
      <c r="A44" s="78" t="s">
        <v>537</v>
      </c>
      <c r="B44" s="79">
        <v>0</v>
      </c>
    </row>
    <row r="45" spans="1:2" ht="16.5" thickBot="1" x14ac:dyDescent="0.3">
      <c r="A45" s="78" t="s">
        <v>538</v>
      </c>
      <c r="B45" s="79">
        <v>0</v>
      </c>
    </row>
    <row r="46" spans="1:2" ht="16.5" thickBot="1" x14ac:dyDescent="0.3">
      <c r="A46" s="78" t="s">
        <v>539</v>
      </c>
      <c r="B46" s="79">
        <v>0</v>
      </c>
    </row>
    <row r="47" spans="1:2" ht="29.25" thickBot="1" x14ac:dyDescent="0.3">
      <c r="A47" s="85" t="s">
        <v>473</v>
      </c>
      <c r="B47" s="86">
        <v>1</v>
      </c>
    </row>
    <row r="48" spans="1:2" ht="16.5" thickBot="1" x14ac:dyDescent="0.3">
      <c r="A48" s="87" t="s">
        <v>472</v>
      </c>
      <c r="B48" s="5"/>
    </row>
    <row r="49" spans="1:2" ht="16.5" thickBot="1" x14ac:dyDescent="0.3">
      <c r="A49" s="87" t="s">
        <v>474</v>
      </c>
      <c r="B49" s="88">
        <f>B38/(B33+B38)</f>
        <v>0.92796977649369872</v>
      </c>
    </row>
    <row r="50" spans="1:2" ht="16.5" thickBot="1" x14ac:dyDescent="0.3">
      <c r="A50" s="87" t="s">
        <v>475</v>
      </c>
      <c r="B50" s="5" t="s">
        <v>542</v>
      </c>
    </row>
    <row r="51" spans="1:2" ht="16.5" thickBot="1" x14ac:dyDescent="0.3">
      <c r="A51" s="87" t="s">
        <v>476</v>
      </c>
      <c r="B51" s="89">
        <f>B47-B49</f>
        <v>7.2030223506301283E-2</v>
      </c>
    </row>
    <row r="52" spans="1:2" ht="16.5" thickBot="1" x14ac:dyDescent="0.3">
      <c r="A52" s="74" t="s">
        <v>477</v>
      </c>
      <c r="B52" s="88">
        <f>B53/B27</f>
        <v>7.2029765908392857E-2</v>
      </c>
    </row>
    <row r="53" spans="1:2" ht="16.5" thickBot="1" x14ac:dyDescent="0.3">
      <c r="A53" s="74" t="s">
        <v>478</v>
      </c>
      <c r="B53" s="5">
        <f>B35+B40</f>
        <v>0.1852656</v>
      </c>
    </row>
    <row r="54" spans="1:2" ht="16.5" thickBot="1" x14ac:dyDescent="0.3">
      <c r="A54" s="74" t="s">
        <v>479</v>
      </c>
      <c r="B54" s="88">
        <f>B55/(B27/1.2)</f>
        <v>7.2029765908392843E-2</v>
      </c>
    </row>
    <row r="55" spans="1:2" ht="16.5" thickBot="1" x14ac:dyDescent="0.3">
      <c r="A55" s="75" t="s">
        <v>480</v>
      </c>
      <c r="B55" s="5">
        <f>B36+B41</f>
        <v>0.154388</v>
      </c>
    </row>
    <row r="56" spans="1:2" ht="15.75" x14ac:dyDescent="0.25">
      <c r="A56" s="90" t="s">
        <v>481</v>
      </c>
      <c r="B56" s="91"/>
    </row>
    <row r="57" spans="1:2" ht="16.5" thickBot="1" x14ac:dyDescent="0.3">
      <c r="A57" s="92" t="s">
        <v>482</v>
      </c>
      <c r="B57" s="91" t="s">
        <v>505</v>
      </c>
    </row>
    <row r="58" spans="1:2" ht="16.5" thickBot="1" x14ac:dyDescent="0.3">
      <c r="A58" s="92" t="s">
        <v>483</v>
      </c>
      <c r="B58" s="79" t="s">
        <v>522</v>
      </c>
    </row>
    <row r="59" spans="1:2" ht="16.5" thickBot="1" x14ac:dyDescent="0.3">
      <c r="A59" s="92" t="s">
        <v>484</v>
      </c>
      <c r="B59" s="91" t="s">
        <v>51</v>
      </c>
    </row>
    <row r="60" spans="1:2" ht="16.5" thickBot="1" x14ac:dyDescent="0.3">
      <c r="A60" s="92" t="s">
        <v>485</v>
      </c>
      <c r="B60" s="79" t="s">
        <v>552</v>
      </c>
    </row>
    <row r="61" spans="1:2" ht="16.5" thickBot="1" x14ac:dyDescent="0.3">
      <c r="A61" s="92" t="s">
        <v>486</v>
      </c>
      <c r="B61" s="91" t="s">
        <v>51</v>
      </c>
    </row>
    <row r="62" spans="1:2" ht="30.75" thickBot="1" x14ac:dyDescent="0.3">
      <c r="A62" s="93" t="s">
        <v>487</v>
      </c>
      <c r="B62" s="94" t="s">
        <v>51</v>
      </c>
    </row>
    <row r="63" spans="1:2" ht="29.25" thickBot="1" x14ac:dyDescent="0.3">
      <c r="A63" s="74" t="s">
        <v>488</v>
      </c>
      <c r="B63" s="79"/>
    </row>
    <row r="64" spans="1:2" ht="16.5" thickBot="1" x14ac:dyDescent="0.3">
      <c r="A64" s="87" t="s">
        <v>472</v>
      </c>
      <c r="B64" s="95" t="s">
        <v>51</v>
      </c>
    </row>
    <row r="65" spans="1:2" ht="16.5" thickBot="1" x14ac:dyDescent="0.3">
      <c r="A65" s="87" t="s">
        <v>489</v>
      </c>
      <c r="B65" s="79" t="s">
        <v>51</v>
      </c>
    </row>
    <row r="66" spans="1:2" ht="16.5" thickBot="1" x14ac:dyDescent="0.3">
      <c r="A66" s="87" t="s">
        <v>490</v>
      </c>
      <c r="B66" s="95" t="s">
        <v>51</v>
      </c>
    </row>
    <row r="67" spans="1:2" ht="16.5" thickBot="1" x14ac:dyDescent="0.3">
      <c r="A67" s="96" t="s">
        <v>491</v>
      </c>
      <c r="B67" s="97"/>
    </row>
    <row r="68" spans="1:2" ht="16.5" thickBot="1" x14ac:dyDescent="0.3">
      <c r="A68" s="74" t="s">
        <v>492</v>
      </c>
      <c r="B68" s="98"/>
    </row>
    <row r="69" spans="1:2" ht="16.5" thickBot="1" x14ac:dyDescent="0.3">
      <c r="A69" s="99" t="s">
        <v>493</v>
      </c>
      <c r="B69" s="95" t="s">
        <v>301</v>
      </c>
    </row>
    <row r="70" spans="1:2" ht="16.5" thickBot="1" x14ac:dyDescent="0.3">
      <c r="A70" s="99" t="s">
        <v>494</v>
      </c>
      <c r="B70" s="95" t="s">
        <v>51</v>
      </c>
    </row>
    <row r="71" spans="1:2" ht="16.5" thickBot="1" x14ac:dyDescent="0.3">
      <c r="A71" s="99" t="s">
        <v>495</v>
      </c>
      <c r="B71" s="95" t="s">
        <v>51</v>
      </c>
    </row>
    <row r="72" spans="1:2" ht="29.25" thickBot="1" x14ac:dyDescent="0.3">
      <c r="A72" s="100" t="s">
        <v>496</v>
      </c>
      <c r="B72" s="95" t="s">
        <v>497</v>
      </c>
    </row>
    <row r="73" spans="1:2" ht="28.5" x14ac:dyDescent="0.25">
      <c r="A73" s="85" t="s">
        <v>498</v>
      </c>
      <c r="B73" s="173" t="s">
        <v>199</v>
      </c>
    </row>
    <row r="74" spans="1:2" ht="15.75" x14ac:dyDescent="0.25">
      <c r="A74" s="99" t="s">
        <v>499</v>
      </c>
      <c r="B74" s="174"/>
    </row>
    <row r="75" spans="1:2" ht="15.75" x14ac:dyDescent="0.25">
      <c r="A75" s="99" t="s">
        <v>500</v>
      </c>
      <c r="B75" s="174"/>
    </row>
    <row r="76" spans="1:2" ht="15.75" x14ac:dyDescent="0.25">
      <c r="A76" s="99" t="s">
        <v>501</v>
      </c>
      <c r="B76" s="174"/>
    </row>
    <row r="77" spans="1:2" ht="15.75" x14ac:dyDescent="0.25">
      <c r="A77" s="99" t="s">
        <v>502</v>
      </c>
      <c r="B77" s="174"/>
    </row>
    <row r="78" spans="1:2" ht="16.5" thickBot="1" x14ac:dyDescent="0.3">
      <c r="A78" s="101" t="s">
        <v>503</v>
      </c>
      <c r="B78" s="175"/>
    </row>
    <row r="81" spans="1:2" ht="15.75" x14ac:dyDescent="0.25">
      <c r="A81" s="102"/>
      <c r="B81" s="103"/>
    </row>
    <row r="82" spans="1:2" ht="15.75" x14ac:dyDescent="0.25">
      <c r="B82" s="104"/>
    </row>
    <row r="83" spans="1:2" ht="15.75" x14ac:dyDescent="0.25">
      <c r="B83" s="105"/>
    </row>
  </sheetData>
  <mergeCells count="10">
    <mergeCell ref="A5:B5"/>
    <mergeCell ref="A7:B7"/>
    <mergeCell ref="A9:B9"/>
    <mergeCell ref="A10:B10"/>
    <mergeCell ref="A12:B12"/>
    <mergeCell ref="B73:B78"/>
    <mergeCell ref="A13:B13"/>
    <mergeCell ref="A15:B15"/>
    <mergeCell ref="A16:B16"/>
    <mergeCell ref="A18:B18"/>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autoPageBreaks="0"/>
  </sheetPr>
  <dimension ref="A1:S22"/>
  <sheetViews>
    <sheetView topLeftCell="A7" workbookViewId="0">
      <selection activeCell="A14" sqref="A14:S14"/>
    </sheetView>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122" t="s">
        <v>3</v>
      </c>
      <c r="B4" s="122"/>
      <c r="C4" s="122"/>
      <c r="D4" s="122"/>
      <c r="E4" s="122"/>
      <c r="F4" s="122"/>
      <c r="G4" s="122"/>
      <c r="H4" s="122"/>
      <c r="I4" s="122"/>
      <c r="J4" s="122"/>
      <c r="K4" s="122"/>
      <c r="L4" s="122"/>
      <c r="M4" s="122"/>
      <c r="N4" s="122"/>
      <c r="O4" s="122"/>
      <c r="P4" s="122"/>
      <c r="Q4" s="122"/>
      <c r="R4" s="122"/>
      <c r="S4" s="122"/>
    </row>
    <row r="6" spans="1:19" s="1" customFormat="1" ht="18.95" customHeight="1" x14ac:dyDescent="0.3">
      <c r="A6" s="123" t="s">
        <v>4</v>
      </c>
      <c r="B6" s="123"/>
      <c r="C6" s="123"/>
      <c r="D6" s="123"/>
      <c r="E6" s="123"/>
      <c r="F6" s="123"/>
      <c r="G6" s="123"/>
      <c r="H6" s="123"/>
      <c r="I6" s="123"/>
      <c r="J6" s="123"/>
      <c r="K6" s="123"/>
      <c r="L6" s="123"/>
      <c r="M6" s="123"/>
      <c r="N6" s="123"/>
      <c r="O6" s="123"/>
      <c r="P6" s="123"/>
      <c r="Q6" s="123"/>
      <c r="R6" s="123"/>
      <c r="S6" s="123"/>
    </row>
    <row r="7" spans="1:19" ht="15.95" customHeight="1" x14ac:dyDescent="0.25"/>
    <row r="8" spans="1:19" s="1" customFormat="1" ht="15.95" customHeight="1" x14ac:dyDescent="0.25">
      <c r="A8" s="124" t="s">
        <v>505</v>
      </c>
      <c r="B8" s="124"/>
      <c r="C8" s="124"/>
      <c r="D8" s="124"/>
      <c r="E8" s="124"/>
      <c r="F8" s="124"/>
      <c r="G8" s="124"/>
      <c r="H8" s="124"/>
      <c r="I8" s="124"/>
      <c r="J8" s="124"/>
      <c r="K8" s="124"/>
      <c r="L8" s="124"/>
      <c r="M8" s="124"/>
      <c r="N8" s="124"/>
      <c r="O8" s="124"/>
      <c r="P8" s="124"/>
      <c r="Q8" s="124"/>
      <c r="R8" s="124"/>
      <c r="S8" s="124"/>
    </row>
    <row r="9" spans="1:19" s="1" customFormat="1" ht="15.95" customHeight="1" x14ac:dyDescent="0.25">
      <c r="A9" s="119" t="s">
        <v>5</v>
      </c>
      <c r="B9" s="119"/>
      <c r="C9" s="119"/>
      <c r="D9" s="119"/>
      <c r="E9" s="119"/>
      <c r="F9" s="119"/>
      <c r="G9" s="119"/>
      <c r="H9" s="119"/>
      <c r="I9" s="119"/>
      <c r="J9" s="119"/>
      <c r="K9" s="119"/>
      <c r="L9" s="119"/>
      <c r="M9" s="119"/>
      <c r="N9" s="119"/>
      <c r="O9" s="119"/>
      <c r="P9" s="119"/>
      <c r="Q9" s="119"/>
      <c r="R9" s="119"/>
      <c r="S9" s="119"/>
    </row>
    <row r="10" spans="1:19" ht="15.95" customHeight="1" x14ac:dyDescent="0.25"/>
    <row r="11" spans="1:19" s="1" customFormat="1" ht="15.95" customHeight="1" x14ac:dyDescent="0.25">
      <c r="A11" s="122" t="str">
        <f>'1. Паспорт местоположение'!$A$12</f>
        <v>P_0073</v>
      </c>
      <c r="B11" s="122"/>
      <c r="C11" s="122"/>
      <c r="D11" s="122"/>
      <c r="E11" s="122"/>
      <c r="F11" s="122"/>
      <c r="G11" s="122"/>
      <c r="H11" s="122"/>
      <c r="I11" s="122"/>
      <c r="J11" s="122"/>
      <c r="K11" s="122"/>
      <c r="L11" s="122"/>
      <c r="M11" s="122"/>
      <c r="N11" s="122"/>
      <c r="O11" s="122"/>
      <c r="P11" s="122"/>
      <c r="Q11" s="122"/>
      <c r="R11" s="122"/>
      <c r="S11" s="122"/>
    </row>
    <row r="12" spans="1:19" s="1" customFormat="1" ht="15.95" customHeight="1" x14ac:dyDescent="0.25">
      <c r="A12" s="119" t="s">
        <v>6</v>
      </c>
      <c r="B12" s="119"/>
      <c r="C12" s="119"/>
      <c r="D12" s="119"/>
      <c r="E12" s="119"/>
      <c r="F12" s="119"/>
      <c r="G12" s="119"/>
      <c r="H12" s="119"/>
      <c r="I12" s="119"/>
      <c r="J12" s="119"/>
      <c r="K12" s="119"/>
      <c r="L12" s="119"/>
      <c r="M12" s="119"/>
      <c r="N12" s="119"/>
      <c r="O12" s="119"/>
      <c r="P12" s="119"/>
      <c r="Q12" s="119"/>
      <c r="R12" s="119"/>
      <c r="S12" s="119"/>
    </row>
    <row r="13" spans="1:19" ht="15.95" customHeight="1" x14ac:dyDescent="0.25"/>
    <row r="14" spans="1:19" s="1" customFormat="1" ht="15.95" customHeight="1" x14ac:dyDescent="0.25">
      <c r="A14" s="120" t="str">
        <f>'1. Паспорт местоположение'!A15</f>
        <v>Реконструкция оборудования РУ-10 кВ ТП-16 (КСО-298 1 шт.) г.о. Чапаевск Самарская область</v>
      </c>
      <c r="B14" s="120"/>
      <c r="C14" s="120"/>
      <c r="D14" s="120"/>
      <c r="E14" s="120"/>
      <c r="F14" s="120"/>
      <c r="G14" s="120"/>
      <c r="H14" s="120"/>
      <c r="I14" s="120"/>
      <c r="J14" s="120"/>
      <c r="K14" s="120"/>
      <c r="L14" s="120"/>
      <c r="M14" s="120"/>
      <c r="N14" s="120"/>
      <c r="O14" s="120"/>
      <c r="P14" s="120"/>
      <c r="Q14" s="120"/>
      <c r="R14" s="120"/>
      <c r="S14" s="120"/>
    </row>
    <row r="15" spans="1:19" s="1" customFormat="1" ht="15.95" customHeight="1" x14ac:dyDescent="0.25">
      <c r="A15" s="119" t="s">
        <v>7</v>
      </c>
      <c r="B15" s="119"/>
      <c r="C15" s="119"/>
      <c r="D15" s="119"/>
      <c r="E15" s="119"/>
      <c r="F15" s="119"/>
      <c r="G15" s="119"/>
      <c r="H15" s="119"/>
      <c r="I15" s="119"/>
      <c r="J15" s="119"/>
      <c r="K15" s="119"/>
      <c r="L15" s="119"/>
      <c r="M15" s="119"/>
      <c r="N15" s="119"/>
      <c r="O15" s="119"/>
      <c r="P15" s="119"/>
      <c r="Q15" s="119"/>
      <c r="R15" s="119"/>
      <c r="S15" s="119"/>
    </row>
    <row r="16" spans="1:19" ht="18.95" customHeight="1" x14ac:dyDescent="0.25"/>
    <row r="17" spans="1:19" ht="39" customHeight="1" x14ac:dyDescent="0.3">
      <c r="A17" s="128" t="s">
        <v>68</v>
      </c>
      <c r="B17" s="128"/>
      <c r="C17" s="128"/>
      <c r="D17" s="128"/>
      <c r="E17" s="128"/>
      <c r="F17" s="128"/>
      <c r="G17" s="128"/>
      <c r="H17" s="128"/>
      <c r="I17" s="128"/>
      <c r="J17" s="128"/>
      <c r="K17" s="128"/>
      <c r="L17" s="128"/>
      <c r="M17" s="128"/>
      <c r="N17" s="128"/>
      <c r="O17" s="128"/>
      <c r="P17" s="128"/>
      <c r="Q17" s="128"/>
      <c r="R17" s="128"/>
      <c r="S17" s="128"/>
    </row>
    <row r="18" spans="1:19" ht="15.95" customHeight="1" x14ac:dyDescent="0.25"/>
    <row r="19" spans="1:19" s="1" customFormat="1" ht="33" customHeight="1" x14ac:dyDescent="0.25">
      <c r="A19" s="125" t="s">
        <v>9</v>
      </c>
      <c r="B19" s="125" t="s">
        <v>69</v>
      </c>
      <c r="C19" s="125" t="s">
        <v>70</v>
      </c>
      <c r="D19" s="125" t="s">
        <v>71</v>
      </c>
      <c r="E19" s="125" t="s">
        <v>72</v>
      </c>
      <c r="F19" s="125" t="s">
        <v>73</v>
      </c>
      <c r="G19" s="125" t="s">
        <v>74</v>
      </c>
      <c r="H19" s="125" t="s">
        <v>75</v>
      </c>
      <c r="I19" s="125" t="s">
        <v>76</v>
      </c>
      <c r="J19" s="125" t="s">
        <v>77</v>
      </c>
      <c r="K19" s="125" t="s">
        <v>78</v>
      </c>
      <c r="L19" s="125" t="s">
        <v>79</v>
      </c>
      <c r="M19" s="125" t="s">
        <v>80</v>
      </c>
      <c r="N19" s="125" t="s">
        <v>81</v>
      </c>
      <c r="O19" s="125" t="s">
        <v>82</v>
      </c>
      <c r="P19" s="125" t="s">
        <v>83</v>
      </c>
      <c r="Q19" s="127" t="s">
        <v>84</v>
      </c>
      <c r="R19" s="127"/>
      <c r="S19" s="125" t="s">
        <v>85</v>
      </c>
    </row>
    <row r="20" spans="1:19" s="1" customFormat="1" ht="155.1" customHeight="1" x14ac:dyDescent="0.25">
      <c r="A20" s="126"/>
      <c r="B20" s="126"/>
      <c r="C20" s="126"/>
      <c r="D20" s="126"/>
      <c r="E20" s="126"/>
      <c r="F20" s="126"/>
      <c r="G20" s="126"/>
      <c r="H20" s="126"/>
      <c r="I20" s="126"/>
      <c r="J20" s="126"/>
      <c r="K20" s="126"/>
      <c r="L20" s="126"/>
      <c r="M20" s="126"/>
      <c r="N20" s="126"/>
      <c r="O20" s="126"/>
      <c r="P20" s="126"/>
      <c r="Q20" s="7" t="s">
        <v>86</v>
      </c>
      <c r="R20" s="7" t="s">
        <v>87</v>
      </c>
      <c r="S20" s="126"/>
    </row>
    <row r="21" spans="1:19" s="3" customFormat="1" ht="15.95" customHeight="1" x14ac:dyDescent="0.25">
      <c r="A21" s="5" t="s">
        <v>12</v>
      </c>
      <c r="B21" s="5" t="s">
        <v>13</v>
      </c>
      <c r="C21" s="5" t="s">
        <v>14</v>
      </c>
      <c r="D21" s="5" t="s">
        <v>18</v>
      </c>
      <c r="E21" s="5" t="s">
        <v>20</v>
      </c>
      <c r="F21" s="5" t="s">
        <v>22</v>
      </c>
      <c r="G21" s="5" t="s">
        <v>25</v>
      </c>
      <c r="H21" s="5" t="s">
        <v>27</v>
      </c>
      <c r="I21" s="5" t="s">
        <v>29</v>
      </c>
      <c r="J21" s="5" t="s">
        <v>32</v>
      </c>
      <c r="K21" s="5" t="s">
        <v>34</v>
      </c>
      <c r="L21" s="5" t="s">
        <v>37</v>
      </c>
      <c r="M21" s="5" t="s">
        <v>39</v>
      </c>
      <c r="N21" s="5" t="s">
        <v>41</v>
      </c>
      <c r="O21" s="5" t="s">
        <v>43</v>
      </c>
      <c r="P21" s="5" t="s">
        <v>45</v>
      </c>
      <c r="Q21" s="5" t="s">
        <v>47</v>
      </c>
      <c r="R21" s="5" t="s">
        <v>49</v>
      </c>
      <c r="S21" s="5" t="s">
        <v>52</v>
      </c>
    </row>
    <row r="22" spans="1:19" s="26" customFormat="1" ht="141" customHeight="1" x14ac:dyDescent="0.2">
      <c r="A22" s="25">
        <v>1</v>
      </c>
      <c r="B22" s="7" t="s">
        <v>51</v>
      </c>
      <c r="C22" s="25" t="s">
        <v>51</v>
      </c>
      <c r="D22" s="25" t="s">
        <v>51</v>
      </c>
      <c r="E22" s="25" t="s">
        <v>51</v>
      </c>
      <c r="F22" s="25" t="s">
        <v>51</v>
      </c>
      <c r="G22" s="25" t="s">
        <v>51</v>
      </c>
      <c r="H22" s="25" t="s">
        <v>51</v>
      </c>
      <c r="I22" s="25" t="s">
        <v>51</v>
      </c>
      <c r="J22" s="25" t="s">
        <v>51</v>
      </c>
      <c r="K22" s="25" t="s">
        <v>51</v>
      </c>
      <c r="L22" s="25" t="s">
        <v>51</v>
      </c>
      <c r="M22" s="25" t="s">
        <v>51</v>
      </c>
      <c r="N22" s="25" t="s">
        <v>51</v>
      </c>
      <c r="O22" s="25" t="s">
        <v>51</v>
      </c>
      <c r="P22" s="25" t="s">
        <v>51</v>
      </c>
      <c r="Q22" s="25" t="s">
        <v>51</v>
      </c>
      <c r="R22" s="25" t="s">
        <v>51</v>
      </c>
      <c r="S22" s="25" t="s">
        <v>51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autoPageBreaks="0"/>
  </sheetPr>
  <dimension ref="A1:T40"/>
  <sheetViews>
    <sheetView topLeftCell="G7" workbookViewId="0">
      <selection activeCell="A16" sqref="A16:T16"/>
    </sheetView>
  </sheetViews>
  <sheetFormatPr defaultColWidth="10.5" defaultRowHeight="11.45" customHeight="1" x14ac:dyDescent="0.2"/>
  <cols>
    <col min="1" max="8" width="22.33203125" style="9" customWidth="1"/>
    <col min="9" max="9" width="15.6640625" style="9" customWidth="1"/>
    <col min="10" max="10" width="15.83203125" style="9" customWidth="1"/>
    <col min="11" max="11" width="17.83203125" style="9" customWidth="1"/>
    <col min="12" max="12" width="15.5" style="9" customWidth="1"/>
    <col min="13" max="13" width="14" style="9" customWidth="1"/>
    <col min="14" max="14" width="14.83203125" style="9" customWidth="1"/>
    <col min="15" max="15" width="13.33203125" style="9" customWidth="1"/>
    <col min="16" max="16" width="19.1640625" style="9" customWidth="1"/>
    <col min="17" max="17" width="33.6640625" style="9" customWidth="1"/>
    <col min="18" max="18" width="33.33203125" style="9" customWidth="1"/>
    <col min="19" max="20" width="32.16406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122" t="s">
        <v>3</v>
      </c>
      <c r="B6" s="122"/>
      <c r="C6" s="122"/>
      <c r="D6" s="122"/>
      <c r="E6" s="122"/>
      <c r="F6" s="122"/>
      <c r="G6" s="122"/>
      <c r="H6" s="122"/>
      <c r="I6" s="122"/>
      <c r="J6" s="122"/>
      <c r="K6" s="122"/>
      <c r="L6" s="122"/>
      <c r="M6" s="122"/>
      <c r="N6" s="122"/>
      <c r="O6" s="122"/>
      <c r="P6" s="122"/>
      <c r="Q6" s="122"/>
      <c r="R6" s="122"/>
      <c r="S6" s="122"/>
      <c r="T6" s="122"/>
    </row>
    <row r="7" spans="1:20" ht="11.1" customHeight="1" x14ac:dyDescent="0.2"/>
    <row r="8" spans="1:20" s="1" customFormat="1" ht="18.95" customHeight="1" x14ac:dyDescent="0.25">
      <c r="A8" s="133" t="s">
        <v>4</v>
      </c>
      <c r="B8" s="133"/>
      <c r="C8" s="133"/>
      <c r="D8" s="133"/>
      <c r="E8" s="133"/>
      <c r="F8" s="133"/>
      <c r="G8" s="133"/>
      <c r="H8" s="133"/>
      <c r="I8" s="133"/>
      <c r="J8" s="133"/>
      <c r="K8" s="133"/>
      <c r="L8" s="133"/>
      <c r="M8" s="133"/>
      <c r="N8" s="133"/>
      <c r="O8" s="133"/>
      <c r="P8" s="133"/>
      <c r="Q8" s="133"/>
      <c r="R8" s="133"/>
      <c r="S8" s="133"/>
      <c r="T8" s="133"/>
    </row>
    <row r="9" spans="1:20" ht="11.1" customHeight="1" x14ac:dyDescent="0.2"/>
    <row r="10" spans="1:20" s="1" customFormat="1" ht="15.95" customHeight="1" x14ac:dyDescent="0.25">
      <c r="A10" s="122" t="s">
        <v>505</v>
      </c>
      <c r="B10" s="122"/>
      <c r="C10" s="122"/>
      <c r="D10" s="122"/>
      <c r="E10" s="122"/>
      <c r="F10" s="122"/>
      <c r="G10" s="122"/>
      <c r="H10" s="122"/>
      <c r="I10" s="122"/>
      <c r="J10" s="122"/>
      <c r="K10" s="122"/>
      <c r="L10" s="122"/>
      <c r="M10" s="122"/>
      <c r="N10" s="122"/>
      <c r="O10" s="122"/>
      <c r="P10" s="122"/>
      <c r="Q10" s="122"/>
      <c r="R10" s="122"/>
      <c r="S10" s="122"/>
      <c r="T10" s="122"/>
    </row>
    <row r="11" spans="1:20" s="1" customFormat="1" ht="15.95" customHeight="1" x14ac:dyDescent="0.25">
      <c r="A11" s="119" t="s">
        <v>5</v>
      </c>
      <c r="B11" s="119"/>
      <c r="C11" s="119"/>
      <c r="D11" s="119"/>
      <c r="E11" s="119"/>
      <c r="F11" s="119"/>
      <c r="G11" s="119"/>
      <c r="H11" s="119"/>
      <c r="I11" s="119"/>
      <c r="J11" s="119"/>
      <c r="K11" s="119"/>
      <c r="L11" s="119"/>
      <c r="M11" s="119"/>
      <c r="N11" s="119"/>
      <c r="O11" s="119"/>
      <c r="P11" s="119"/>
      <c r="Q11" s="119"/>
      <c r="R11" s="119"/>
      <c r="S11" s="119"/>
      <c r="T11" s="119"/>
    </row>
    <row r="12" spans="1:20" ht="11.1" customHeight="1" x14ac:dyDescent="0.2"/>
    <row r="13" spans="1:20" s="1" customFormat="1" ht="15.95" customHeight="1" x14ac:dyDescent="0.25">
      <c r="A13" s="122" t="str">
        <f>'2. Паспорт ТП'!A11</f>
        <v>P_0073</v>
      </c>
      <c r="B13" s="122"/>
      <c r="C13" s="122"/>
      <c r="D13" s="122"/>
      <c r="E13" s="122"/>
      <c r="F13" s="122"/>
      <c r="G13" s="122"/>
      <c r="H13" s="122"/>
      <c r="I13" s="122"/>
      <c r="J13" s="122"/>
      <c r="K13" s="122"/>
      <c r="L13" s="122"/>
      <c r="M13" s="122"/>
      <c r="N13" s="122"/>
      <c r="O13" s="122"/>
      <c r="P13" s="122"/>
      <c r="Q13" s="122"/>
      <c r="R13" s="122"/>
      <c r="S13" s="122"/>
      <c r="T13" s="122"/>
    </row>
    <row r="14" spans="1:20" s="1" customFormat="1" ht="15.95" customHeight="1" x14ac:dyDescent="0.25">
      <c r="A14" s="119" t="s">
        <v>6</v>
      </c>
      <c r="B14" s="119"/>
      <c r="C14" s="119"/>
      <c r="D14" s="119"/>
      <c r="E14" s="119"/>
      <c r="F14" s="119"/>
      <c r="G14" s="119"/>
      <c r="H14" s="119"/>
      <c r="I14" s="119"/>
      <c r="J14" s="119"/>
      <c r="K14" s="119"/>
      <c r="L14" s="119"/>
      <c r="M14" s="119"/>
      <c r="N14" s="119"/>
      <c r="O14" s="119"/>
      <c r="P14" s="119"/>
      <c r="Q14" s="119"/>
      <c r="R14" s="119"/>
      <c r="S14" s="119"/>
      <c r="T14" s="119"/>
    </row>
    <row r="15" spans="1:20" ht="11.1" customHeight="1" x14ac:dyDescent="0.2"/>
    <row r="16" spans="1:20" s="1" customFormat="1" ht="15.95" customHeight="1" x14ac:dyDescent="0.25">
      <c r="A16" s="120" t="str">
        <f>'2. Паспорт ТП'!A14</f>
        <v>Реконструкция оборудования РУ-10 кВ ТП-16 (КСО-298 1 шт.) г.о. Чапаевск Самарская область</v>
      </c>
      <c r="B16" s="120"/>
      <c r="C16" s="120"/>
      <c r="D16" s="120"/>
      <c r="E16" s="120"/>
      <c r="F16" s="120"/>
      <c r="G16" s="120"/>
      <c r="H16" s="120"/>
      <c r="I16" s="120"/>
      <c r="J16" s="120"/>
      <c r="K16" s="120"/>
      <c r="L16" s="120"/>
      <c r="M16" s="120"/>
      <c r="N16" s="120"/>
      <c r="O16" s="120"/>
      <c r="P16" s="120"/>
      <c r="Q16" s="120"/>
      <c r="R16" s="120"/>
      <c r="S16" s="120"/>
      <c r="T16" s="120"/>
    </row>
    <row r="17" spans="1:20" s="1" customFormat="1" ht="15.95" customHeight="1" x14ac:dyDescent="0.25">
      <c r="A17" s="119" t="s">
        <v>7</v>
      </c>
      <c r="B17" s="119"/>
      <c r="C17" s="119"/>
      <c r="D17" s="119"/>
      <c r="E17" s="119"/>
      <c r="F17" s="119"/>
      <c r="G17" s="119"/>
      <c r="H17" s="119"/>
      <c r="I17" s="119"/>
      <c r="J17" s="119"/>
      <c r="K17" s="119"/>
      <c r="L17" s="119"/>
      <c r="M17" s="119"/>
      <c r="N17" s="119"/>
      <c r="O17" s="119"/>
      <c r="P17" s="119"/>
      <c r="Q17" s="119"/>
      <c r="R17" s="119"/>
      <c r="S17" s="119"/>
      <c r="T17" s="119"/>
    </row>
    <row r="18" spans="1:20" ht="11.1" customHeight="1" x14ac:dyDescent="0.2"/>
    <row r="19" spans="1:20" s="4" customFormat="1" ht="18.95" customHeight="1" x14ac:dyDescent="0.3">
      <c r="A19" s="121" t="s">
        <v>88</v>
      </c>
      <c r="B19" s="121"/>
      <c r="C19" s="121"/>
      <c r="D19" s="121"/>
      <c r="E19" s="121"/>
      <c r="F19" s="121"/>
      <c r="G19" s="121"/>
      <c r="H19" s="121"/>
      <c r="I19" s="121"/>
      <c r="J19" s="121"/>
      <c r="K19" s="121"/>
      <c r="L19" s="121"/>
      <c r="M19" s="121"/>
      <c r="N19" s="121"/>
      <c r="O19" s="121"/>
      <c r="P19" s="121"/>
      <c r="Q19" s="121"/>
      <c r="R19" s="121"/>
      <c r="S19" s="121"/>
      <c r="T19" s="121"/>
    </row>
    <row r="20" spans="1:20" s="1" customFormat="1" ht="15.95" customHeight="1" x14ac:dyDescent="0.25"/>
    <row r="21" spans="1:20" s="1" customFormat="1" ht="15.95" customHeight="1" x14ac:dyDescent="0.25">
      <c r="A21" s="125" t="s">
        <v>9</v>
      </c>
      <c r="B21" s="125" t="s">
        <v>89</v>
      </c>
      <c r="C21" s="125"/>
      <c r="D21" s="125" t="s">
        <v>90</v>
      </c>
      <c r="E21" s="125" t="s">
        <v>91</v>
      </c>
      <c r="F21" s="125"/>
      <c r="G21" s="125" t="s">
        <v>92</v>
      </c>
      <c r="H21" s="125"/>
      <c r="I21" s="125" t="s">
        <v>93</v>
      </c>
      <c r="J21" s="125"/>
      <c r="K21" s="125" t="s">
        <v>94</v>
      </c>
      <c r="L21" s="125" t="s">
        <v>95</v>
      </c>
      <c r="M21" s="125"/>
      <c r="N21" s="125" t="s">
        <v>96</v>
      </c>
      <c r="O21" s="125"/>
      <c r="P21" s="125" t="s">
        <v>97</v>
      </c>
      <c r="Q21" s="127" t="s">
        <v>98</v>
      </c>
      <c r="R21" s="127"/>
      <c r="S21" s="127" t="s">
        <v>99</v>
      </c>
      <c r="T21" s="127"/>
    </row>
    <row r="22" spans="1:20" s="1" customFormat="1" ht="102.95" customHeight="1" x14ac:dyDescent="0.25">
      <c r="A22" s="130"/>
      <c r="B22" s="131"/>
      <c r="C22" s="132"/>
      <c r="D22" s="130"/>
      <c r="E22" s="131"/>
      <c r="F22" s="132"/>
      <c r="G22" s="131"/>
      <c r="H22" s="132"/>
      <c r="I22" s="131"/>
      <c r="J22" s="132"/>
      <c r="K22" s="126"/>
      <c r="L22" s="131"/>
      <c r="M22" s="132"/>
      <c r="N22" s="131"/>
      <c r="O22" s="132"/>
      <c r="P22" s="126"/>
      <c r="Q22" s="7" t="s">
        <v>100</v>
      </c>
      <c r="R22" s="7" t="s">
        <v>101</v>
      </c>
      <c r="S22" s="7" t="s">
        <v>102</v>
      </c>
      <c r="T22" s="7" t="s">
        <v>103</v>
      </c>
    </row>
    <row r="23" spans="1:20" s="1" customFormat="1" ht="15.95" customHeight="1" x14ac:dyDescent="0.25">
      <c r="A23" s="126"/>
      <c r="B23" s="7" t="s">
        <v>104</v>
      </c>
      <c r="C23" s="7" t="s">
        <v>105</v>
      </c>
      <c r="D23" s="126"/>
      <c r="E23" s="7" t="s">
        <v>104</v>
      </c>
      <c r="F23" s="7" t="s">
        <v>105</v>
      </c>
      <c r="G23" s="7" t="s">
        <v>104</v>
      </c>
      <c r="H23" s="7" t="s">
        <v>105</v>
      </c>
      <c r="I23" s="7" t="s">
        <v>104</v>
      </c>
      <c r="J23" s="7" t="s">
        <v>105</v>
      </c>
      <c r="K23" s="7" t="s">
        <v>104</v>
      </c>
      <c r="L23" s="7" t="s">
        <v>104</v>
      </c>
      <c r="M23" s="7" t="s">
        <v>105</v>
      </c>
      <c r="N23" s="7" t="s">
        <v>104</v>
      </c>
      <c r="O23" s="7" t="s">
        <v>105</v>
      </c>
      <c r="P23" s="7" t="s">
        <v>104</v>
      </c>
      <c r="Q23" s="7" t="s">
        <v>104</v>
      </c>
      <c r="R23" s="7" t="s">
        <v>104</v>
      </c>
      <c r="S23" s="7" t="s">
        <v>104</v>
      </c>
      <c r="T23" s="7" t="s">
        <v>104</v>
      </c>
    </row>
    <row r="24" spans="1:20" s="1" customFormat="1" ht="15.95" customHeight="1" x14ac:dyDescent="0.25">
      <c r="A24" s="7" t="s">
        <v>12</v>
      </c>
      <c r="B24" s="7" t="s">
        <v>13</v>
      </c>
      <c r="C24" s="7" t="s">
        <v>14</v>
      </c>
      <c r="D24" s="7" t="s">
        <v>18</v>
      </c>
      <c r="E24" s="7" t="s">
        <v>20</v>
      </c>
      <c r="F24" s="7" t="s">
        <v>22</v>
      </c>
      <c r="G24" s="7" t="s">
        <v>25</v>
      </c>
      <c r="H24" s="7" t="s">
        <v>27</v>
      </c>
      <c r="I24" s="7" t="s">
        <v>29</v>
      </c>
      <c r="J24" s="7" t="s">
        <v>32</v>
      </c>
      <c r="K24" s="7" t="s">
        <v>34</v>
      </c>
      <c r="L24" s="7" t="s">
        <v>37</v>
      </c>
      <c r="M24" s="7" t="s">
        <v>39</v>
      </c>
      <c r="N24" s="7" t="s">
        <v>41</v>
      </c>
      <c r="O24" s="7" t="s">
        <v>43</v>
      </c>
      <c r="P24" s="7" t="s">
        <v>45</v>
      </c>
      <c r="Q24" s="7" t="s">
        <v>47</v>
      </c>
      <c r="R24" s="7" t="s">
        <v>49</v>
      </c>
      <c r="S24" s="7" t="s">
        <v>52</v>
      </c>
      <c r="T24" s="7" t="s">
        <v>54</v>
      </c>
    </row>
    <row r="25" spans="1:20" s="26" customFormat="1" ht="30" customHeight="1" x14ac:dyDescent="0.2">
      <c r="A25" s="25">
        <v>1</v>
      </c>
      <c r="B25" s="25" t="s">
        <v>51</v>
      </c>
      <c r="C25" s="25" t="s">
        <v>51</v>
      </c>
      <c r="D25" s="25" t="s">
        <v>51</v>
      </c>
      <c r="E25" s="25" t="s">
        <v>51</v>
      </c>
      <c r="F25" s="25" t="s">
        <v>51</v>
      </c>
      <c r="G25" s="25" t="s">
        <v>51</v>
      </c>
      <c r="H25" s="25" t="s">
        <v>51</v>
      </c>
      <c r="I25" s="25" t="s">
        <v>51</v>
      </c>
      <c r="J25" s="25" t="s">
        <v>51</v>
      </c>
      <c r="K25" s="25" t="s">
        <v>51</v>
      </c>
      <c r="L25" s="25" t="s">
        <v>51</v>
      </c>
      <c r="M25" s="25" t="s">
        <v>51</v>
      </c>
      <c r="N25" s="25" t="s">
        <v>51</v>
      </c>
      <c r="O25" s="25" t="s">
        <v>51</v>
      </c>
      <c r="P25" s="25" t="s">
        <v>51</v>
      </c>
      <c r="Q25" s="25" t="s">
        <v>51</v>
      </c>
      <c r="R25" s="25" t="s">
        <v>51</v>
      </c>
      <c r="S25" s="25" t="s">
        <v>51</v>
      </c>
      <c r="T25" s="25" t="s">
        <v>51</v>
      </c>
    </row>
    <row r="26" spans="1:20" s="9" customFormat="1" ht="12" customHeight="1" x14ac:dyDescent="0.2"/>
    <row r="27" spans="1:20" s="20" customFormat="1" ht="12.95" customHeight="1" x14ac:dyDescent="0.25">
      <c r="A27" s="129" t="s">
        <v>504</v>
      </c>
      <c r="B27" s="129"/>
      <c r="C27" s="129"/>
      <c r="D27" s="129"/>
      <c r="E27" s="129"/>
      <c r="F27" s="129"/>
      <c r="G27" s="129"/>
      <c r="H27" s="129"/>
      <c r="I27" s="129"/>
      <c r="J27" s="129"/>
      <c r="K27" s="129"/>
      <c r="L27" s="129"/>
      <c r="M27" s="129"/>
      <c r="N27" s="129"/>
      <c r="O27" s="129"/>
      <c r="P27" s="129"/>
      <c r="Q27" s="129"/>
      <c r="R27" s="129"/>
      <c r="S27" s="129"/>
      <c r="T27" s="129"/>
    </row>
    <row r="28" spans="1:20" ht="12.95" customHeight="1" x14ac:dyDescent="0.2">
      <c r="B28" s="10" t="s">
        <v>106</v>
      </c>
    </row>
    <row r="29" spans="1:20" ht="12.95" customHeight="1" x14ac:dyDescent="0.2">
      <c r="B29" s="10" t="s">
        <v>107</v>
      </c>
    </row>
    <row r="30" spans="1:20" ht="12.95" customHeight="1" x14ac:dyDescent="0.2"/>
    <row r="31" spans="1:20" ht="12.95" customHeight="1" x14ac:dyDescent="0.2">
      <c r="B31" s="11" t="s">
        <v>108</v>
      </c>
    </row>
    <row r="32" spans="1:20" ht="12.95" customHeight="1" x14ac:dyDescent="0.2">
      <c r="B32" s="11" t="s">
        <v>109</v>
      </c>
    </row>
    <row r="33" spans="2:2" ht="12.95" customHeight="1" x14ac:dyDescent="0.2">
      <c r="B33" s="11" t="s">
        <v>110</v>
      </c>
    </row>
    <row r="34" spans="2:2" ht="12.95" customHeight="1" x14ac:dyDescent="0.2">
      <c r="B34" s="11" t="s">
        <v>111</v>
      </c>
    </row>
    <row r="35" spans="2:2" ht="12.95" customHeight="1" x14ac:dyDescent="0.2">
      <c r="B35" s="11" t="s">
        <v>112</v>
      </c>
    </row>
    <row r="36" spans="2:2" ht="12.95" customHeight="1" x14ac:dyDescent="0.2">
      <c r="B36" s="11" t="s">
        <v>113</v>
      </c>
    </row>
    <row r="37" spans="2:2" ht="12.95" customHeight="1" x14ac:dyDescent="0.2">
      <c r="B37" s="11" t="s">
        <v>114</v>
      </c>
    </row>
    <row r="38" spans="2:2" ht="12.95" customHeight="1" x14ac:dyDescent="0.2">
      <c r="B38" s="11" t="s">
        <v>115</v>
      </c>
    </row>
    <row r="39" spans="2:2" ht="12.95" customHeight="1" x14ac:dyDescent="0.2">
      <c r="B39" s="11" t="s">
        <v>116</v>
      </c>
    </row>
    <row r="40" spans="2:2" ht="12.95" customHeight="1" x14ac:dyDescent="0.2">
      <c r="B40" s="11" t="s">
        <v>117</v>
      </c>
    </row>
  </sheetData>
  <mergeCells count="22">
    <mergeCell ref="S21:T21"/>
    <mergeCell ref="A6:T6"/>
    <mergeCell ref="A8:T8"/>
    <mergeCell ref="A10:T10"/>
    <mergeCell ref="A11:T11"/>
    <mergeCell ref="A13:T13"/>
    <mergeCell ref="A27:T27"/>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autoPageBreaks="0"/>
  </sheetPr>
  <dimension ref="A1:AA25"/>
  <sheetViews>
    <sheetView topLeftCell="A13" workbookViewId="0">
      <selection activeCell="E15" sqref="E15:Y15"/>
    </sheetView>
  </sheetViews>
  <sheetFormatPr defaultColWidth="10.5" defaultRowHeight="11.45" customHeight="1" x14ac:dyDescent="0.2"/>
  <cols>
    <col min="1" max="1" width="10.5" style="9" customWidth="1"/>
    <col min="2" max="2" width="17.6640625" style="9" customWidth="1"/>
    <col min="3" max="3" width="16.1640625" style="9" customWidth="1"/>
    <col min="4" max="4" width="19.33203125" style="9" customWidth="1"/>
    <col min="5" max="5" width="21.1640625" style="9" customWidth="1"/>
    <col min="6" max="9" width="10.5" style="9" customWidth="1"/>
    <col min="10" max="10" width="20.6640625" style="9" customWidth="1"/>
    <col min="11" max="11" width="12.5" style="9" customWidth="1"/>
    <col min="12" max="12" width="12.33203125" style="9" customWidth="1"/>
    <col min="13" max="18" width="10.5" style="9" customWidth="1"/>
    <col min="19" max="19" width="18.33203125" style="9" customWidth="1"/>
    <col min="20" max="20" width="23.6640625" style="9" customWidth="1"/>
    <col min="21" max="21" width="24.1640625" style="9" customWidth="1"/>
    <col min="22" max="22" width="14.33203125" style="9" customWidth="1"/>
    <col min="23" max="23" width="13.83203125" style="9" customWidth="1"/>
    <col min="24" max="24" width="24.83203125" style="9" customWidth="1"/>
    <col min="25" max="25" width="19" style="9" customWidth="1"/>
    <col min="26" max="26" width="23.6640625" style="9" customWidth="1"/>
    <col min="27" max="27" width="21.66406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122" t="s">
        <v>3</v>
      </c>
      <c r="B5" s="122"/>
      <c r="C5" s="122"/>
      <c r="D5" s="122"/>
      <c r="E5" s="122"/>
      <c r="F5" s="122"/>
      <c r="G5" s="122"/>
      <c r="H5" s="122"/>
      <c r="I5" s="122"/>
      <c r="J5" s="122"/>
      <c r="K5" s="122"/>
      <c r="L5" s="122"/>
      <c r="M5" s="122"/>
      <c r="N5" s="122"/>
      <c r="O5" s="122"/>
      <c r="P5" s="122"/>
      <c r="Q5" s="122"/>
      <c r="R5" s="122"/>
      <c r="S5" s="122"/>
      <c r="T5" s="122"/>
      <c r="U5" s="122"/>
      <c r="V5" s="122"/>
      <c r="W5" s="122"/>
      <c r="X5" s="122"/>
      <c r="Y5" s="122"/>
      <c r="Z5" s="122"/>
      <c r="AA5" s="122"/>
    </row>
    <row r="7" spans="1:27" s="1" customFormat="1" ht="18.95" customHeight="1" x14ac:dyDescent="0.3">
      <c r="E7" s="123" t="s">
        <v>4</v>
      </c>
      <c r="F7" s="123"/>
      <c r="G7" s="123"/>
      <c r="H7" s="123"/>
      <c r="I7" s="123"/>
      <c r="J7" s="123"/>
      <c r="K7" s="123"/>
      <c r="L7" s="123"/>
      <c r="M7" s="123"/>
      <c r="N7" s="123"/>
      <c r="O7" s="123"/>
      <c r="P7" s="123"/>
      <c r="Q7" s="123"/>
      <c r="R7" s="123"/>
      <c r="S7" s="123"/>
      <c r="T7" s="123"/>
      <c r="U7" s="123"/>
      <c r="V7" s="123"/>
      <c r="W7" s="123"/>
      <c r="X7" s="123"/>
      <c r="Y7" s="123"/>
    </row>
    <row r="9" spans="1:27" s="1" customFormat="1" ht="15.95" customHeight="1" x14ac:dyDescent="0.25">
      <c r="E9" s="122" t="s">
        <v>505</v>
      </c>
      <c r="F9" s="122"/>
      <c r="G9" s="122"/>
      <c r="H9" s="122"/>
      <c r="I9" s="122"/>
      <c r="J9" s="122"/>
      <c r="K9" s="122"/>
      <c r="L9" s="122"/>
      <c r="M9" s="122"/>
      <c r="N9" s="122"/>
      <c r="O9" s="122"/>
      <c r="P9" s="122"/>
      <c r="Q9" s="122"/>
      <c r="R9" s="122"/>
      <c r="S9" s="122"/>
      <c r="T9" s="122"/>
      <c r="U9" s="122"/>
      <c r="V9" s="122"/>
      <c r="W9" s="122"/>
      <c r="X9" s="122"/>
      <c r="Y9" s="122"/>
    </row>
    <row r="10" spans="1:27" s="1" customFormat="1" ht="15.95" customHeight="1" x14ac:dyDescent="0.25">
      <c r="E10" s="119" t="s">
        <v>5</v>
      </c>
      <c r="F10" s="119"/>
      <c r="G10" s="119"/>
      <c r="H10" s="119"/>
      <c r="I10" s="119"/>
      <c r="J10" s="119"/>
      <c r="K10" s="119"/>
      <c r="L10" s="119"/>
      <c r="M10" s="119"/>
      <c r="N10" s="119"/>
      <c r="O10" s="119"/>
      <c r="P10" s="119"/>
      <c r="Q10" s="119"/>
      <c r="R10" s="119"/>
      <c r="S10" s="119"/>
      <c r="T10" s="119"/>
      <c r="U10" s="119"/>
      <c r="V10" s="119"/>
      <c r="W10" s="119"/>
      <c r="X10" s="119"/>
      <c r="Y10" s="119"/>
    </row>
    <row r="12" spans="1:27" s="1" customFormat="1" ht="15.95" customHeight="1" x14ac:dyDescent="0.25">
      <c r="E12" s="122" t="str">
        <f>'2. Паспорт ТП'!$A$11</f>
        <v>P_0073</v>
      </c>
      <c r="F12" s="122"/>
      <c r="G12" s="122"/>
      <c r="H12" s="122"/>
      <c r="I12" s="122"/>
      <c r="J12" s="122"/>
      <c r="K12" s="122"/>
      <c r="L12" s="122"/>
      <c r="M12" s="122"/>
      <c r="N12" s="122"/>
      <c r="O12" s="122"/>
      <c r="P12" s="122"/>
      <c r="Q12" s="122"/>
      <c r="R12" s="122"/>
      <c r="S12" s="122"/>
      <c r="T12" s="122"/>
      <c r="U12" s="122"/>
      <c r="V12" s="122"/>
      <c r="W12" s="122"/>
      <c r="X12" s="122"/>
      <c r="Y12" s="122"/>
    </row>
    <row r="13" spans="1:27" s="1" customFormat="1" ht="15.95" customHeight="1" x14ac:dyDescent="0.25">
      <c r="E13" s="119" t="s">
        <v>6</v>
      </c>
      <c r="F13" s="119"/>
      <c r="G13" s="119"/>
      <c r="H13" s="119"/>
      <c r="I13" s="119"/>
      <c r="J13" s="119"/>
      <c r="K13" s="119"/>
      <c r="L13" s="119"/>
      <c r="M13" s="119"/>
      <c r="N13" s="119"/>
      <c r="O13" s="119"/>
      <c r="P13" s="119"/>
      <c r="Q13" s="119"/>
      <c r="R13" s="119"/>
      <c r="S13" s="119"/>
      <c r="T13" s="119"/>
      <c r="U13" s="119"/>
      <c r="V13" s="119"/>
      <c r="W13" s="119"/>
      <c r="X13" s="119"/>
      <c r="Y13" s="119"/>
    </row>
    <row r="15" spans="1:27" s="1" customFormat="1" ht="15.95" customHeight="1" x14ac:dyDescent="0.25">
      <c r="E15" s="120" t="str">
        <f>'3.1. Паспорт Техсостояние ПС'!A16</f>
        <v>Реконструкция оборудования РУ-10 кВ ТП-16 (КСО-298 1 шт.) г.о. Чапаевск Самарская область</v>
      </c>
      <c r="F15" s="120"/>
      <c r="G15" s="120"/>
      <c r="H15" s="120"/>
      <c r="I15" s="120"/>
      <c r="J15" s="120"/>
      <c r="K15" s="120"/>
      <c r="L15" s="120"/>
      <c r="M15" s="120"/>
      <c r="N15" s="120"/>
      <c r="O15" s="120"/>
      <c r="P15" s="120"/>
      <c r="Q15" s="120"/>
      <c r="R15" s="120"/>
      <c r="S15" s="120"/>
      <c r="T15" s="120"/>
      <c r="U15" s="120"/>
      <c r="V15" s="120"/>
      <c r="W15" s="120"/>
      <c r="X15" s="120"/>
      <c r="Y15" s="120"/>
    </row>
    <row r="16" spans="1:27" s="1" customFormat="1" ht="15.95" customHeight="1" x14ac:dyDescent="0.25">
      <c r="E16" s="119" t="s">
        <v>7</v>
      </c>
      <c r="F16" s="119"/>
      <c r="G16" s="119"/>
      <c r="H16" s="119"/>
      <c r="I16" s="119"/>
      <c r="J16" s="119"/>
      <c r="K16" s="119"/>
      <c r="L16" s="119"/>
      <c r="M16" s="119"/>
      <c r="N16" s="119"/>
      <c r="O16" s="119"/>
      <c r="P16" s="119"/>
      <c r="Q16" s="119"/>
      <c r="R16" s="119"/>
      <c r="S16" s="119"/>
      <c r="T16" s="119"/>
      <c r="U16" s="119"/>
      <c r="V16" s="119"/>
      <c r="W16" s="119"/>
      <c r="X16" s="119"/>
      <c r="Y16" s="119"/>
    </row>
    <row r="17" spans="1:27" ht="11.1" customHeight="1" x14ac:dyDescent="0.2"/>
    <row r="18" spans="1:27" ht="11.1" customHeight="1" x14ac:dyDescent="0.2"/>
    <row r="19" spans="1:27" s="4" customFormat="1" ht="18.95" customHeight="1" x14ac:dyDescent="0.3">
      <c r="A19" s="121" t="s">
        <v>118</v>
      </c>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c r="Z19" s="121"/>
      <c r="AA19" s="121"/>
    </row>
    <row r="21" spans="1:27" s="1" customFormat="1" ht="33" customHeight="1" x14ac:dyDescent="0.25">
      <c r="A21" s="125" t="s">
        <v>9</v>
      </c>
      <c r="B21" s="125" t="s">
        <v>119</v>
      </c>
      <c r="C21" s="125"/>
      <c r="D21" s="125" t="s">
        <v>120</v>
      </c>
      <c r="E21" s="125"/>
      <c r="F21" s="127" t="s">
        <v>78</v>
      </c>
      <c r="G21" s="127"/>
      <c r="H21" s="127"/>
      <c r="I21" s="127"/>
      <c r="J21" s="125" t="s">
        <v>121</v>
      </c>
      <c r="K21" s="125" t="s">
        <v>122</v>
      </c>
      <c r="L21" s="125"/>
      <c r="M21" s="125" t="s">
        <v>123</v>
      </c>
      <c r="N21" s="125"/>
      <c r="O21" s="125" t="s">
        <v>124</v>
      </c>
      <c r="P21" s="125"/>
      <c r="Q21" s="125" t="s">
        <v>125</v>
      </c>
      <c r="R21" s="125"/>
      <c r="S21" s="125" t="s">
        <v>126</v>
      </c>
      <c r="T21" s="125" t="s">
        <v>127</v>
      </c>
      <c r="U21" s="125" t="s">
        <v>128</v>
      </c>
      <c r="V21" s="125" t="s">
        <v>129</v>
      </c>
      <c r="W21" s="125"/>
      <c r="X21" s="127" t="s">
        <v>98</v>
      </c>
      <c r="Y21" s="127"/>
      <c r="Z21" s="127" t="s">
        <v>99</v>
      </c>
      <c r="AA21" s="127"/>
    </row>
    <row r="22" spans="1:27" s="1" customFormat="1" ht="120" customHeight="1" x14ac:dyDescent="0.25">
      <c r="A22" s="130"/>
      <c r="B22" s="131"/>
      <c r="C22" s="132"/>
      <c r="D22" s="131"/>
      <c r="E22" s="132"/>
      <c r="F22" s="127" t="s">
        <v>130</v>
      </c>
      <c r="G22" s="127"/>
      <c r="H22" s="127" t="s">
        <v>131</v>
      </c>
      <c r="I22" s="127"/>
      <c r="J22" s="126"/>
      <c r="K22" s="131"/>
      <c r="L22" s="132"/>
      <c r="M22" s="131"/>
      <c r="N22" s="132"/>
      <c r="O22" s="131"/>
      <c r="P22" s="132"/>
      <c r="Q22" s="131"/>
      <c r="R22" s="132"/>
      <c r="S22" s="126"/>
      <c r="T22" s="126"/>
      <c r="U22" s="126"/>
      <c r="V22" s="131"/>
      <c r="W22" s="132"/>
      <c r="X22" s="7" t="s">
        <v>100</v>
      </c>
      <c r="Y22" s="7" t="s">
        <v>101</v>
      </c>
      <c r="Z22" s="7" t="s">
        <v>102</v>
      </c>
      <c r="AA22" s="7" t="s">
        <v>103</v>
      </c>
    </row>
    <row r="23" spans="1:27" s="1" customFormat="1" ht="15.95" customHeight="1" x14ac:dyDescent="0.25">
      <c r="A23" s="126"/>
      <c r="B23" s="7" t="s">
        <v>104</v>
      </c>
      <c r="C23" s="7" t="s">
        <v>105</v>
      </c>
      <c r="D23" s="7" t="s">
        <v>104</v>
      </c>
      <c r="E23" s="7" t="s">
        <v>105</v>
      </c>
      <c r="F23" s="7" t="s">
        <v>104</v>
      </c>
      <c r="G23" s="7" t="s">
        <v>105</v>
      </c>
      <c r="H23" s="7" t="s">
        <v>104</v>
      </c>
      <c r="I23" s="7" t="s">
        <v>105</v>
      </c>
      <c r="J23" s="7" t="s">
        <v>104</v>
      </c>
      <c r="K23" s="7" t="s">
        <v>104</v>
      </c>
      <c r="L23" s="7" t="s">
        <v>105</v>
      </c>
      <c r="M23" s="7" t="s">
        <v>104</v>
      </c>
      <c r="N23" s="7" t="s">
        <v>105</v>
      </c>
      <c r="O23" s="7" t="s">
        <v>104</v>
      </c>
      <c r="P23" s="7" t="s">
        <v>105</v>
      </c>
      <c r="Q23" s="7" t="s">
        <v>104</v>
      </c>
      <c r="R23" s="7" t="s">
        <v>105</v>
      </c>
      <c r="S23" s="7" t="s">
        <v>104</v>
      </c>
      <c r="T23" s="7" t="s">
        <v>104</v>
      </c>
      <c r="U23" s="7" t="s">
        <v>104</v>
      </c>
      <c r="V23" s="7" t="s">
        <v>104</v>
      </c>
      <c r="W23" s="7" t="s">
        <v>105</v>
      </c>
      <c r="X23" s="7" t="s">
        <v>104</v>
      </c>
      <c r="Y23" s="7" t="s">
        <v>104</v>
      </c>
      <c r="Z23" s="7" t="s">
        <v>104</v>
      </c>
      <c r="AA23" s="7" t="s">
        <v>104</v>
      </c>
    </row>
    <row r="24" spans="1:27" s="1" customFormat="1" ht="15.95" customHeight="1" x14ac:dyDescent="0.25">
      <c r="A24" s="7" t="s">
        <v>12</v>
      </c>
      <c r="B24" s="7" t="s">
        <v>13</v>
      </c>
      <c r="C24" s="7" t="s">
        <v>14</v>
      </c>
      <c r="D24" s="7" t="s">
        <v>18</v>
      </c>
      <c r="E24" s="7" t="s">
        <v>20</v>
      </c>
      <c r="F24" s="7" t="s">
        <v>22</v>
      </c>
      <c r="G24" s="7" t="s">
        <v>25</v>
      </c>
      <c r="H24" s="7" t="s">
        <v>27</v>
      </c>
      <c r="I24" s="7" t="s">
        <v>29</v>
      </c>
      <c r="J24" s="7" t="s">
        <v>32</v>
      </c>
      <c r="K24" s="7" t="s">
        <v>34</v>
      </c>
      <c r="L24" s="7" t="s">
        <v>37</v>
      </c>
      <c r="M24" s="7" t="s">
        <v>39</v>
      </c>
      <c r="N24" s="7" t="s">
        <v>41</v>
      </c>
      <c r="O24" s="7" t="s">
        <v>43</v>
      </c>
      <c r="P24" s="7" t="s">
        <v>45</v>
      </c>
      <c r="Q24" s="7" t="s">
        <v>52</v>
      </c>
      <c r="R24" s="7" t="s">
        <v>54</v>
      </c>
      <c r="S24" s="7" t="s">
        <v>57</v>
      </c>
      <c r="T24" s="7" t="s">
        <v>59</v>
      </c>
      <c r="U24" s="7" t="s">
        <v>62</v>
      </c>
      <c r="V24" s="7" t="s">
        <v>64</v>
      </c>
      <c r="W24" s="7" t="s">
        <v>66</v>
      </c>
      <c r="X24" s="7" t="s">
        <v>132</v>
      </c>
      <c r="Y24" s="7" t="s">
        <v>133</v>
      </c>
      <c r="Z24" s="7" t="s">
        <v>134</v>
      </c>
      <c r="AA24" s="7" t="s">
        <v>135</v>
      </c>
    </row>
    <row r="25" spans="1:27" s="1" customFormat="1" ht="50.25" customHeight="1" x14ac:dyDescent="0.25">
      <c r="A25" s="7"/>
      <c r="B25" s="7" t="s">
        <v>51</v>
      </c>
      <c r="C25" s="7" t="s">
        <v>51</v>
      </c>
      <c r="D25" s="7" t="s">
        <v>51</v>
      </c>
      <c r="E25" s="7" t="s">
        <v>51</v>
      </c>
      <c r="F25" s="7" t="s">
        <v>51</v>
      </c>
      <c r="G25" s="7" t="s">
        <v>51</v>
      </c>
      <c r="H25" s="7" t="s">
        <v>51</v>
      </c>
      <c r="I25" s="7" t="s">
        <v>51</v>
      </c>
      <c r="J25" s="7" t="s">
        <v>51</v>
      </c>
      <c r="K25" s="7" t="s">
        <v>51</v>
      </c>
      <c r="L25" s="7" t="s">
        <v>51</v>
      </c>
      <c r="M25" s="7" t="s">
        <v>51</v>
      </c>
      <c r="N25" s="7" t="s">
        <v>51</v>
      </c>
      <c r="O25" s="7" t="s">
        <v>51</v>
      </c>
      <c r="P25" s="7" t="s">
        <v>51</v>
      </c>
      <c r="Q25" s="7" t="s">
        <v>51</v>
      </c>
      <c r="R25" s="7" t="s">
        <v>51</v>
      </c>
      <c r="S25" s="7" t="s">
        <v>51</v>
      </c>
      <c r="T25" s="7" t="s">
        <v>51</v>
      </c>
      <c r="U25" s="7" t="s">
        <v>51</v>
      </c>
      <c r="V25" s="7" t="s">
        <v>51</v>
      </c>
      <c r="W25" s="7" t="s">
        <v>51</v>
      </c>
      <c r="X25" s="7" t="s">
        <v>51</v>
      </c>
      <c r="Y25" s="7" t="s">
        <v>51</v>
      </c>
      <c r="Z25" s="7" t="s">
        <v>51</v>
      </c>
      <c r="AA25" s="7" t="s">
        <v>51</v>
      </c>
    </row>
  </sheetData>
  <mergeCells count="26">
    <mergeCell ref="E12:Y12"/>
    <mergeCell ref="A5:AA5"/>
    <mergeCell ref="E7:Y7"/>
    <mergeCell ref="E9:Y9"/>
    <mergeCell ref="E10:Y10"/>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pageSetUpPr autoPageBreaks="0"/>
  </sheetPr>
  <dimension ref="A1:C31"/>
  <sheetViews>
    <sheetView topLeftCell="A13" workbookViewId="0">
      <selection activeCell="A15" sqref="A15:C15"/>
    </sheetView>
  </sheetViews>
  <sheetFormatPr defaultColWidth="10.5" defaultRowHeight="11.45" customHeight="1" x14ac:dyDescent="0.25"/>
  <cols>
    <col min="1" max="1" width="10.5" style="9"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122" t="s">
        <v>3</v>
      </c>
      <c r="B5" s="122"/>
      <c r="C5" s="122"/>
    </row>
    <row r="6" spans="1:3" ht="15.95" customHeight="1" x14ac:dyDescent="0.25"/>
    <row r="7" spans="1:3" ht="18.95" customHeight="1" x14ac:dyDescent="0.3">
      <c r="A7" s="123" t="s">
        <v>4</v>
      </c>
      <c r="B7" s="123"/>
      <c r="C7" s="123"/>
    </row>
    <row r="8" spans="1:3" ht="15.95" customHeight="1" x14ac:dyDescent="0.25"/>
    <row r="9" spans="1:3" ht="15.95" customHeight="1" x14ac:dyDescent="0.25">
      <c r="A9" s="122" t="s">
        <v>505</v>
      </c>
      <c r="B9" s="122"/>
      <c r="C9" s="122"/>
    </row>
    <row r="10" spans="1:3" ht="15.95" customHeight="1" x14ac:dyDescent="0.25">
      <c r="A10" s="119" t="s">
        <v>5</v>
      </c>
      <c r="B10" s="119"/>
      <c r="C10" s="119"/>
    </row>
    <row r="11" spans="1:3" ht="15.95" customHeight="1" x14ac:dyDescent="0.25"/>
    <row r="12" spans="1:3" ht="15.95" customHeight="1" x14ac:dyDescent="0.25">
      <c r="A12" s="122" t="str">
        <f>'3.2 Паспорт Техсостояние ЛЭП'!$E$12</f>
        <v>P_0073</v>
      </c>
      <c r="B12" s="122"/>
      <c r="C12" s="122"/>
    </row>
    <row r="13" spans="1:3" ht="15.95" customHeight="1" x14ac:dyDescent="0.25">
      <c r="A13" s="119" t="s">
        <v>6</v>
      </c>
      <c r="B13" s="119"/>
      <c r="C13" s="119"/>
    </row>
    <row r="14" spans="1:3" ht="15.95" customHeight="1" x14ac:dyDescent="0.25"/>
    <row r="15" spans="1:3" ht="33" customHeight="1" x14ac:dyDescent="0.25">
      <c r="A15" s="120" t="str">
        <f>'1. Паспорт местоположение'!$A$15</f>
        <v>Реконструкция оборудования РУ-10 кВ ТП-16 (КСО-298 1 шт.) г.о. Чапаевск Самарская область</v>
      </c>
      <c r="B15" s="120"/>
      <c r="C15" s="120"/>
    </row>
    <row r="16" spans="1:3" ht="15.95" customHeight="1" x14ac:dyDescent="0.25">
      <c r="A16" s="119" t="s">
        <v>7</v>
      </c>
      <c r="B16" s="119"/>
      <c r="C16" s="119"/>
    </row>
    <row r="17" spans="1:3" ht="15.95" customHeight="1" x14ac:dyDescent="0.25"/>
    <row r="18" spans="1:3" ht="39" customHeight="1" x14ac:dyDescent="0.3">
      <c r="A18" s="128" t="s">
        <v>136</v>
      </c>
      <c r="B18" s="128"/>
      <c r="C18" s="128"/>
    </row>
    <row r="19" spans="1:3" ht="15.95" customHeight="1" x14ac:dyDescent="0.25"/>
    <row r="20" spans="1:3" ht="15.95" customHeight="1" x14ac:dyDescent="0.25">
      <c r="A20" s="12" t="s">
        <v>9</v>
      </c>
      <c r="B20" s="5" t="s">
        <v>10</v>
      </c>
      <c r="C20" s="5" t="s">
        <v>11</v>
      </c>
    </row>
    <row r="21" spans="1:3" ht="15.95" customHeight="1" x14ac:dyDescent="0.25">
      <c r="A21" s="5" t="s">
        <v>12</v>
      </c>
      <c r="B21" s="5" t="s">
        <v>13</v>
      </c>
      <c r="C21" s="5" t="s">
        <v>14</v>
      </c>
    </row>
    <row r="22" spans="1:3" ht="84.75" customHeight="1" x14ac:dyDescent="0.2">
      <c r="A22" s="6" t="s">
        <v>12</v>
      </c>
      <c r="B22" s="6" t="s">
        <v>137</v>
      </c>
      <c r="C22" s="7" t="s">
        <v>517</v>
      </c>
    </row>
    <row r="23" spans="1:3" ht="68.099999999999994" customHeight="1" x14ac:dyDescent="0.2">
      <c r="A23" s="6" t="s">
        <v>13</v>
      </c>
      <c r="B23" s="6" t="s">
        <v>138</v>
      </c>
      <c r="C23" s="7" t="s">
        <v>509</v>
      </c>
    </row>
    <row r="24" spans="1:3" ht="68.099999999999994" customHeight="1" x14ac:dyDescent="0.2">
      <c r="A24" s="6" t="s">
        <v>14</v>
      </c>
      <c r="B24" s="6" t="s">
        <v>139</v>
      </c>
      <c r="C24" s="7" t="s">
        <v>509</v>
      </c>
    </row>
    <row r="25" spans="1:3" ht="33" customHeight="1" x14ac:dyDescent="0.2">
      <c r="A25" s="6" t="s">
        <v>18</v>
      </c>
      <c r="B25" s="6" t="s">
        <v>140</v>
      </c>
      <c r="C25" s="22" t="s">
        <v>31</v>
      </c>
    </row>
    <row r="26" spans="1:3" ht="33" customHeight="1" x14ac:dyDescent="0.2">
      <c r="A26" s="6" t="s">
        <v>20</v>
      </c>
      <c r="B26" s="6" t="s">
        <v>141</v>
      </c>
      <c r="C26" s="7" t="s">
        <v>142</v>
      </c>
    </row>
    <row r="27" spans="1:3" ht="102.95" customHeight="1" x14ac:dyDescent="0.2">
      <c r="A27" s="6" t="s">
        <v>22</v>
      </c>
      <c r="B27" s="6" t="s">
        <v>143</v>
      </c>
      <c r="C27" s="7" t="s">
        <v>516</v>
      </c>
    </row>
    <row r="28" spans="1:3" ht="15.95" customHeight="1" x14ac:dyDescent="0.2">
      <c r="A28" s="6" t="s">
        <v>25</v>
      </c>
      <c r="B28" s="6" t="s">
        <v>144</v>
      </c>
      <c r="C28" s="7">
        <v>2025</v>
      </c>
    </row>
    <row r="29" spans="1:3" ht="15.95" customHeight="1" x14ac:dyDescent="0.2">
      <c r="A29" s="6" t="s">
        <v>27</v>
      </c>
      <c r="B29" s="6" t="s">
        <v>146</v>
      </c>
      <c r="C29" s="7">
        <v>2025</v>
      </c>
    </row>
    <row r="30" spans="1:3" ht="15.95" customHeight="1" x14ac:dyDescent="0.2">
      <c r="A30" s="6" t="s">
        <v>29</v>
      </c>
      <c r="B30" s="6" t="s">
        <v>148</v>
      </c>
      <c r="C30" s="7" t="s">
        <v>512</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pageSetUpPr autoPageBreaks="0"/>
  </sheetPr>
  <dimension ref="A1:Z33"/>
  <sheetViews>
    <sheetView topLeftCell="A10" workbookViewId="0">
      <selection activeCell="A14" sqref="A14:Z14"/>
    </sheetView>
  </sheetViews>
  <sheetFormatPr defaultColWidth="10.5" defaultRowHeight="11.45" customHeight="1" x14ac:dyDescent="0.2"/>
  <cols>
    <col min="1" max="1" width="10.5" style="9" customWidth="1"/>
    <col min="2" max="2" width="44.1640625" style="9" customWidth="1"/>
    <col min="3" max="10" width="10.5" style="9" customWidth="1"/>
    <col min="11" max="11" width="41.5" style="9" customWidth="1"/>
    <col min="12" max="12" width="30.33203125" style="9" customWidth="1"/>
    <col min="13" max="13" width="48.83203125" style="9" customWidth="1"/>
    <col min="14" max="14" width="43.1640625" style="9" customWidth="1"/>
    <col min="15" max="15" width="46.5" style="9" customWidth="1"/>
    <col min="16" max="25" width="10.5" style="9" customWidth="1"/>
    <col min="26" max="26" width="46.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122" t="s">
        <v>3</v>
      </c>
      <c r="B4" s="122"/>
      <c r="C4" s="122"/>
      <c r="D4" s="122"/>
      <c r="E4" s="122"/>
      <c r="F4" s="122"/>
      <c r="G4" s="122"/>
      <c r="H4" s="122"/>
      <c r="I4" s="122"/>
      <c r="J4" s="122"/>
      <c r="K4" s="122"/>
      <c r="L4" s="122"/>
      <c r="M4" s="122"/>
      <c r="N4" s="122"/>
      <c r="O4" s="122"/>
      <c r="P4" s="122"/>
      <c r="Q4" s="122"/>
      <c r="R4" s="122"/>
      <c r="S4" s="122"/>
      <c r="T4" s="122"/>
      <c r="U4" s="122"/>
      <c r="V4" s="122"/>
      <c r="W4" s="122"/>
      <c r="X4" s="122"/>
      <c r="Y4" s="122"/>
      <c r="Z4" s="122"/>
    </row>
    <row r="5" spans="1:26" ht="15.95" customHeight="1" x14ac:dyDescent="0.2"/>
    <row r="6" spans="1:26" ht="18.95" customHeight="1" x14ac:dyDescent="0.3">
      <c r="A6" s="123" t="s">
        <v>4</v>
      </c>
      <c r="B6" s="123"/>
      <c r="C6" s="123"/>
      <c r="D6" s="123"/>
      <c r="E6" s="123"/>
      <c r="F6" s="123"/>
      <c r="G6" s="123"/>
      <c r="H6" s="123"/>
      <c r="I6" s="123"/>
      <c r="J6" s="123"/>
      <c r="K6" s="123"/>
      <c r="L6" s="123"/>
      <c r="M6" s="123"/>
      <c r="N6" s="123"/>
      <c r="O6" s="123"/>
      <c r="P6" s="123"/>
      <c r="Q6" s="123"/>
      <c r="R6" s="123"/>
      <c r="S6" s="123"/>
      <c r="T6" s="123"/>
      <c r="U6" s="123"/>
      <c r="V6" s="123"/>
      <c r="W6" s="123"/>
      <c r="X6" s="123"/>
      <c r="Y6" s="123"/>
      <c r="Z6" s="123"/>
    </row>
    <row r="7" spans="1:26" ht="15.95" customHeight="1" x14ac:dyDescent="0.2"/>
    <row r="8" spans="1:26" ht="15.95" customHeight="1" x14ac:dyDescent="0.25">
      <c r="A8" s="122" t="s">
        <v>505</v>
      </c>
      <c r="B8" s="122"/>
      <c r="C8" s="122"/>
      <c r="D8" s="122"/>
      <c r="E8" s="122"/>
      <c r="F8" s="122"/>
      <c r="G8" s="122"/>
      <c r="H8" s="122"/>
      <c r="I8" s="122"/>
      <c r="J8" s="122"/>
      <c r="K8" s="122"/>
      <c r="L8" s="122"/>
      <c r="M8" s="122"/>
      <c r="N8" s="122"/>
      <c r="O8" s="122"/>
      <c r="P8" s="122"/>
      <c r="Q8" s="122"/>
      <c r="R8" s="122"/>
      <c r="S8" s="122"/>
      <c r="T8" s="122"/>
      <c r="U8" s="122"/>
      <c r="V8" s="122"/>
      <c r="W8" s="122"/>
      <c r="X8" s="122"/>
      <c r="Y8" s="122"/>
      <c r="Z8" s="122"/>
    </row>
    <row r="9" spans="1:26" ht="15.95" customHeight="1" x14ac:dyDescent="0.25">
      <c r="A9" s="119" t="s">
        <v>5</v>
      </c>
      <c r="B9" s="119"/>
      <c r="C9" s="119"/>
      <c r="D9" s="119"/>
      <c r="E9" s="119"/>
      <c r="F9" s="119"/>
      <c r="G9" s="119"/>
      <c r="H9" s="119"/>
      <c r="I9" s="119"/>
      <c r="J9" s="119"/>
      <c r="K9" s="119"/>
      <c r="L9" s="119"/>
      <c r="M9" s="119"/>
      <c r="N9" s="119"/>
      <c r="O9" s="119"/>
      <c r="P9" s="119"/>
      <c r="Q9" s="119"/>
      <c r="R9" s="119"/>
      <c r="S9" s="119"/>
      <c r="T9" s="119"/>
      <c r="U9" s="119"/>
      <c r="V9" s="119"/>
      <c r="W9" s="119"/>
      <c r="X9" s="119"/>
      <c r="Y9" s="119"/>
      <c r="Z9" s="119"/>
    </row>
    <row r="10" spans="1:26" ht="15.95" customHeight="1" x14ac:dyDescent="0.2"/>
    <row r="11" spans="1:26" ht="15.95" customHeight="1" x14ac:dyDescent="0.25">
      <c r="A11" s="122" t="str">
        <f>'1. Паспорт местоположение'!$A$12</f>
        <v>P_0073</v>
      </c>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row>
    <row r="12" spans="1:26" ht="15.95" customHeight="1" x14ac:dyDescent="0.25">
      <c r="A12" s="119" t="s">
        <v>6</v>
      </c>
      <c r="B12" s="119"/>
      <c r="C12" s="119"/>
      <c r="D12" s="119"/>
      <c r="E12" s="119"/>
      <c r="F12" s="119"/>
      <c r="G12" s="119"/>
      <c r="H12" s="119"/>
      <c r="I12" s="119"/>
      <c r="J12" s="119"/>
      <c r="K12" s="119"/>
      <c r="L12" s="119"/>
      <c r="M12" s="119"/>
      <c r="N12" s="119"/>
      <c r="O12" s="119"/>
      <c r="P12" s="119"/>
      <c r="Q12" s="119"/>
      <c r="R12" s="119"/>
      <c r="S12" s="119"/>
      <c r="T12" s="119"/>
      <c r="U12" s="119"/>
      <c r="V12" s="119"/>
      <c r="W12" s="119"/>
      <c r="X12" s="119"/>
      <c r="Y12" s="119"/>
      <c r="Z12" s="119"/>
    </row>
    <row r="13" spans="1:26" ht="15.95" customHeight="1" x14ac:dyDescent="0.2"/>
    <row r="14" spans="1:26" ht="15.95" customHeight="1" x14ac:dyDescent="0.25">
      <c r="A14" s="120" t="str">
        <f>'1. Паспорт местоположение'!$A$15</f>
        <v>Реконструкция оборудования РУ-10 кВ ТП-16 (КСО-298 1 шт.) г.о. Чапаевск Самарская область</v>
      </c>
      <c r="B14" s="120"/>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row>
    <row r="15" spans="1:26" ht="15.95" customHeight="1" x14ac:dyDescent="0.25">
      <c r="A15" s="119" t="s">
        <v>7</v>
      </c>
      <c r="B15" s="119"/>
      <c r="C15" s="119"/>
      <c r="D15" s="119"/>
      <c r="E15" s="119"/>
      <c r="F15" s="119"/>
      <c r="G15" s="119"/>
      <c r="H15" s="119"/>
      <c r="I15" s="119"/>
      <c r="J15" s="119"/>
      <c r="K15" s="119"/>
      <c r="L15" s="119"/>
      <c r="M15" s="119"/>
      <c r="N15" s="119"/>
      <c r="O15" s="119"/>
      <c r="P15" s="119"/>
      <c r="Q15" s="119"/>
      <c r="R15" s="119"/>
      <c r="S15" s="119"/>
      <c r="T15" s="119"/>
      <c r="U15" s="119"/>
      <c r="V15" s="119"/>
      <c r="W15" s="119"/>
      <c r="X15" s="119"/>
      <c r="Y15" s="119"/>
      <c r="Z15" s="119"/>
    </row>
    <row r="16" spans="1:26" s="13" customFormat="1" ht="15.95" customHeight="1" x14ac:dyDescent="0.25"/>
    <row r="17" spans="1:26" s="13" customFormat="1" ht="15.95" customHeight="1" x14ac:dyDescent="0.25"/>
    <row r="18" spans="1:26" s="13" customFormat="1" ht="15.95" customHeight="1" x14ac:dyDescent="0.25"/>
    <row r="19" spans="1:26" s="13" customFormat="1" ht="15.95" customHeight="1" x14ac:dyDescent="0.25"/>
    <row r="20" spans="1:26" s="13" customFormat="1" ht="15.95" customHeight="1" x14ac:dyDescent="0.25"/>
    <row r="21" spans="1:26" s="13" customFormat="1" ht="15.95" customHeight="1" x14ac:dyDescent="0.25"/>
    <row r="22" spans="1:26" s="13" customFormat="1" ht="15.95" customHeight="1" x14ac:dyDescent="0.25">
      <c r="A22" s="134" t="s">
        <v>149</v>
      </c>
      <c r="B22" s="134"/>
      <c r="C22" s="134"/>
      <c r="D22" s="134"/>
      <c r="E22" s="134"/>
      <c r="F22" s="134"/>
      <c r="G22" s="134"/>
      <c r="H22" s="134"/>
      <c r="I22" s="134"/>
      <c r="J22" s="134"/>
      <c r="K22" s="134"/>
      <c r="L22" s="134"/>
      <c r="M22" s="134"/>
      <c r="N22" s="134"/>
      <c r="O22" s="134"/>
      <c r="P22" s="134"/>
      <c r="Q22" s="134"/>
      <c r="R22" s="134"/>
      <c r="S22" s="134"/>
      <c r="T22" s="134"/>
      <c r="U22" s="134"/>
      <c r="V22" s="134"/>
      <c r="W22" s="134"/>
      <c r="X22" s="134"/>
      <c r="Y22" s="134"/>
      <c r="Z22" s="134"/>
    </row>
    <row r="23" spans="1:26" s="14" customFormat="1" ht="15.95" customHeight="1" x14ac:dyDescent="0.25">
      <c r="A23" s="135" t="s">
        <v>150</v>
      </c>
      <c r="B23" s="135"/>
      <c r="C23" s="135"/>
      <c r="D23" s="135"/>
      <c r="E23" s="135"/>
      <c r="F23" s="135"/>
      <c r="G23" s="135"/>
      <c r="H23" s="135"/>
      <c r="I23" s="135"/>
      <c r="J23" s="135"/>
      <c r="K23" s="135"/>
      <c r="L23" s="135"/>
      <c r="M23" s="136" t="s">
        <v>151</v>
      </c>
      <c r="N23" s="136"/>
      <c r="O23" s="136"/>
      <c r="P23" s="136"/>
      <c r="Q23" s="136"/>
      <c r="R23" s="136"/>
      <c r="S23" s="136"/>
      <c r="T23" s="136"/>
      <c r="U23" s="136"/>
      <c r="V23" s="136"/>
      <c r="W23" s="136"/>
      <c r="X23" s="136"/>
      <c r="Y23" s="136"/>
      <c r="Z23" s="136"/>
    </row>
    <row r="24" spans="1:26" s="14" customFormat="1" ht="242.1" customHeight="1" x14ac:dyDescent="0.25">
      <c r="A24" s="7" t="s">
        <v>152</v>
      </c>
      <c r="B24" s="7" t="s">
        <v>153</v>
      </c>
      <c r="C24" s="7" t="s">
        <v>154</v>
      </c>
      <c r="D24" s="7" t="s">
        <v>155</v>
      </c>
      <c r="E24" s="7" t="s">
        <v>156</v>
      </c>
      <c r="F24" s="7" t="s">
        <v>157</v>
      </c>
      <c r="G24" s="7" t="s">
        <v>158</v>
      </c>
      <c r="H24" s="7" t="s">
        <v>159</v>
      </c>
      <c r="I24" s="7" t="s">
        <v>160</v>
      </c>
      <c r="J24" s="7" t="s">
        <v>161</v>
      </c>
      <c r="K24" s="7" t="s">
        <v>162</v>
      </c>
      <c r="L24" s="7" t="s">
        <v>163</v>
      </c>
      <c r="M24" s="7" t="s">
        <v>164</v>
      </c>
      <c r="N24" s="7" t="s">
        <v>165</v>
      </c>
      <c r="O24" s="7" t="s">
        <v>166</v>
      </c>
      <c r="P24" s="7" t="s">
        <v>167</v>
      </c>
      <c r="Q24" s="7" t="s">
        <v>168</v>
      </c>
      <c r="R24" s="7" t="s">
        <v>159</v>
      </c>
      <c r="S24" s="7" t="s">
        <v>169</v>
      </c>
      <c r="T24" s="7" t="s">
        <v>170</v>
      </c>
      <c r="U24" s="7" t="s">
        <v>171</v>
      </c>
      <c r="V24" s="7" t="s">
        <v>168</v>
      </c>
      <c r="W24" s="7" t="s">
        <v>172</v>
      </c>
      <c r="X24" s="7" t="s">
        <v>173</v>
      </c>
      <c r="Y24" s="7" t="s">
        <v>174</v>
      </c>
      <c r="Z24" s="7" t="s">
        <v>175</v>
      </c>
    </row>
    <row r="25" spans="1:26" s="14" customFormat="1" ht="15.95" customHeight="1" x14ac:dyDescent="0.25">
      <c r="A25" s="12" t="s">
        <v>12</v>
      </c>
      <c r="B25" s="12" t="s">
        <v>13</v>
      </c>
      <c r="C25" s="12" t="s">
        <v>14</v>
      </c>
      <c r="D25" s="12" t="s">
        <v>18</v>
      </c>
      <c r="E25" s="12" t="s">
        <v>20</v>
      </c>
      <c r="F25" s="12" t="s">
        <v>22</v>
      </c>
      <c r="G25" s="12" t="s">
        <v>25</v>
      </c>
      <c r="H25" s="12" t="s">
        <v>27</v>
      </c>
      <c r="I25" s="12" t="s">
        <v>29</v>
      </c>
      <c r="J25" s="12" t="s">
        <v>32</v>
      </c>
      <c r="K25" s="12" t="s">
        <v>34</v>
      </c>
      <c r="L25" s="12" t="s">
        <v>37</v>
      </c>
      <c r="M25" s="12" t="s">
        <v>39</v>
      </c>
      <c r="N25" s="12" t="s">
        <v>41</v>
      </c>
      <c r="O25" s="12" t="s">
        <v>43</v>
      </c>
      <c r="P25" s="12" t="s">
        <v>45</v>
      </c>
      <c r="Q25" s="12" t="s">
        <v>47</v>
      </c>
      <c r="R25" s="12" t="s">
        <v>49</v>
      </c>
      <c r="S25" s="12" t="s">
        <v>52</v>
      </c>
      <c r="T25" s="12" t="s">
        <v>54</v>
      </c>
      <c r="U25" s="12" t="s">
        <v>57</v>
      </c>
      <c r="V25" s="12" t="s">
        <v>59</v>
      </c>
      <c r="W25" s="12" t="s">
        <v>62</v>
      </c>
      <c r="X25" s="12" t="s">
        <v>64</v>
      </c>
      <c r="Y25" s="12" t="s">
        <v>66</v>
      </c>
      <c r="Z25" s="12" t="s">
        <v>132</v>
      </c>
    </row>
    <row r="26" spans="1:26" s="15" customFormat="1" ht="33" customHeight="1"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s="15" customFormat="1" ht="33" customHeight="1"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s="15" customFormat="1" ht="51" customHeight="1"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s="15" customFormat="1" ht="51" customHeight="1"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s="15" customFormat="1" ht="51" customHeight="1"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s="15" customFormat="1" ht="33" customHeight="1"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s="15" customFormat="1" ht="51" customHeight="1"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s="15" customFormat="1" ht="15.95" customHeight="1"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pageSetUpPr autoPageBreaks="0"/>
  </sheetPr>
  <dimension ref="A1:O22"/>
  <sheetViews>
    <sheetView topLeftCell="A7" workbookViewId="0">
      <selection activeCell="A15" sqref="A15:O15"/>
    </sheetView>
  </sheetViews>
  <sheetFormatPr defaultColWidth="10.5" defaultRowHeight="11.45" customHeight="1" x14ac:dyDescent="0.2"/>
  <cols>
    <col min="1" max="1" width="10.6640625" style="9" customWidth="1"/>
    <col min="2" max="2" width="21.6640625" style="9" customWidth="1"/>
    <col min="3" max="3" width="66" style="9" customWidth="1"/>
    <col min="4" max="4" width="19.5" style="9" customWidth="1"/>
    <col min="5" max="6" width="11.6640625" style="9" customWidth="1"/>
    <col min="7" max="7" width="17.33203125" style="9" customWidth="1"/>
    <col min="8" max="9" width="11.6640625" style="9" customWidth="1"/>
    <col min="10" max="15" width="12.1640625" style="9" customWidth="1"/>
  </cols>
  <sheetData>
    <row r="1" spans="1:15" ht="15.95" customHeight="1" x14ac:dyDescent="0.25">
      <c r="C1" s="1" t="s">
        <v>176</v>
      </c>
      <c r="O1" s="2" t="s">
        <v>0</v>
      </c>
    </row>
    <row r="2" spans="1:15" ht="15.95" customHeight="1" x14ac:dyDescent="0.25">
      <c r="C2" s="1" t="s">
        <v>176</v>
      </c>
      <c r="O2" s="2" t="s">
        <v>1</v>
      </c>
    </row>
    <row r="3" spans="1:15" ht="15.95" customHeight="1" x14ac:dyDescent="0.25">
      <c r="C3" s="1" t="s">
        <v>176</v>
      </c>
      <c r="O3" s="2" t="s">
        <v>2</v>
      </c>
    </row>
    <row r="4" spans="1:15" ht="15.95" customHeight="1" x14ac:dyDescent="0.2"/>
    <row r="5" spans="1:15" ht="15.95" customHeight="1" x14ac:dyDescent="0.25">
      <c r="A5" s="122" t="s">
        <v>3</v>
      </c>
      <c r="B5" s="122"/>
      <c r="C5" s="122"/>
      <c r="D5" s="122"/>
      <c r="E5" s="122"/>
      <c r="F5" s="122"/>
      <c r="G5" s="122"/>
      <c r="H5" s="122"/>
      <c r="I5" s="122"/>
      <c r="J5" s="122"/>
      <c r="K5" s="122"/>
      <c r="L5" s="122"/>
      <c r="M5" s="122"/>
      <c r="N5" s="122"/>
      <c r="O5" s="122"/>
    </row>
    <row r="6" spans="1:15" ht="15.95" customHeight="1" x14ac:dyDescent="0.2"/>
    <row r="7" spans="1:15" ht="18.95" customHeight="1" x14ac:dyDescent="0.3">
      <c r="A7" s="123" t="s">
        <v>4</v>
      </c>
      <c r="B7" s="123"/>
      <c r="C7" s="123"/>
      <c r="D7" s="123"/>
      <c r="E7" s="123"/>
      <c r="F7" s="123"/>
      <c r="G7" s="123"/>
      <c r="H7" s="123"/>
      <c r="I7" s="123"/>
      <c r="J7" s="123"/>
      <c r="K7" s="123"/>
      <c r="L7" s="123"/>
      <c r="M7" s="123"/>
      <c r="N7" s="123"/>
      <c r="O7" s="123"/>
    </row>
    <row r="8" spans="1:15" ht="15.95" customHeight="1" x14ac:dyDescent="0.2"/>
    <row r="9" spans="1:15" ht="15.95" customHeight="1" x14ac:dyDescent="0.25">
      <c r="A9" s="122" t="s">
        <v>505</v>
      </c>
      <c r="B9" s="122"/>
      <c r="C9" s="122"/>
      <c r="D9" s="122"/>
      <c r="E9" s="122"/>
      <c r="F9" s="122"/>
      <c r="G9" s="122"/>
      <c r="H9" s="122"/>
      <c r="I9" s="122"/>
      <c r="J9" s="122"/>
      <c r="K9" s="122"/>
      <c r="L9" s="122"/>
      <c r="M9" s="122"/>
      <c r="N9" s="122"/>
      <c r="O9" s="122"/>
    </row>
    <row r="10" spans="1:15" ht="15.95" customHeight="1" x14ac:dyDescent="0.25">
      <c r="A10" s="119" t="s">
        <v>5</v>
      </c>
      <c r="B10" s="119"/>
      <c r="C10" s="119"/>
      <c r="D10" s="119"/>
      <c r="E10" s="119"/>
      <c r="F10" s="119"/>
      <c r="G10" s="119"/>
      <c r="H10" s="119"/>
      <c r="I10" s="119"/>
      <c r="J10" s="119"/>
      <c r="K10" s="119"/>
      <c r="L10" s="119"/>
      <c r="M10" s="119"/>
      <c r="N10" s="119"/>
      <c r="O10" s="119"/>
    </row>
    <row r="11" spans="1:15" ht="15.95" customHeight="1" x14ac:dyDescent="0.2"/>
    <row r="12" spans="1:15" ht="15.95" customHeight="1" x14ac:dyDescent="0.25">
      <c r="A12" s="122" t="str">
        <f>'1. Паспорт местоположение'!$A$12</f>
        <v>P_0073</v>
      </c>
      <c r="B12" s="122"/>
      <c r="C12" s="122"/>
      <c r="D12" s="122"/>
      <c r="E12" s="122"/>
      <c r="F12" s="122"/>
      <c r="G12" s="122"/>
      <c r="H12" s="122"/>
      <c r="I12" s="122"/>
      <c r="J12" s="122"/>
      <c r="K12" s="122"/>
      <c r="L12" s="122"/>
      <c r="M12" s="122"/>
      <c r="N12" s="122"/>
      <c r="O12" s="122"/>
    </row>
    <row r="13" spans="1:15" ht="15.95" customHeight="1" x14ac:dyDescent="0.25">
      <c r="A13" s="119" t="s">
        <v>6</v>
      </c>
      <c r="B13" s="119"/>
      <c r="C13" s="119"/>
      <c r="D13" s="119"/>
      <c r="E13" s="119"/>
      <c r="F13" s="119"/>
      <c r="G13" s="119"/>
      <c r="H13" s="119"/>
      <c r="I13" s="119"/>
      <c r="J13" s="119"/>
      <c r="K13" s="119"/>
      <c r="L13" s="119"/>
      <c r="M13" s="119"/>
      <c r="N13" s="119"/>
      <c r="O13" s="119"/>
    </row>
    <row r="14" spans="1:15" ht="15.95" customHeight="1" x14ac:dyDescent="0.2"/>
    <row r="15" spans="1:15" ht="15.95" customHeight="1" x14ac:dyDescent="0.25">
      <c r="A15" s="120" t="str">
        <f>'1. Паспорт местоположение'!$A$15</f>
        <v>Реконструкция оборудования РУ-10 кВ ТП-16 (КСО-298 1 шт.) г.о. Чапаевск Самарская область</v>
      </c>
      <c r="B15" s="120"/>
      <c r="C15" s="120"/>
      <c r="D15" s="120"/>
      <c r="E15" s="120"/>
      <c r="F15" s="120"/>
      <c r="G15" s="120"/>
      <c r="H15" s="120"/>
      <c r="I15" s="120"/>
      <c r="J15" s="120"/>
      <c r="K15" s="120"/>
      <c r="L15" s="120"/>
      <c r="M15" s="120"/>
      <c r="N15" s="120"/>
      <c r="O15" s="120"/>
    </row>
    <row r="16" spans="1:15" ht="15.95" customHeight="1" x14ac:dyDescent="0.25">
      <c r="A16" s="119" t="s">
        <v>7</v>
      </c>
      <c r="B16" s="119"/>
      <c r="C16" s="119"/>
      <c r="D16" s="119"/>
      <c r="E16" s="119"/>
      <c r="F16" s="119"/>
      <c r="G16" s="119"/>
      <c r="H16" s="119"/>
      <c r="I16" s="119"/>
      <c r="J16" s="119"/>
      <c r="K16" s="119"/>
      <c r="L16" s="119"/>
      <c r="M16" s="119"/>
      <c r="N16" s="119"/>
      <c r="O16" s="119"/>
    </row>
    <row r="17" spans="1:15" ht="15.95" customHeight="1" x14ac:dyDescent="0.2"/>
    <row r="18" spans="1:15" ht="78" customHeight="1" x14ac:dyDescent="0.3">
      <c r="A18" s="128" t="s">
        <v>177</v>
      </c>
      <c r="B18" s="128"/>
      <c r="C18" s="128"/>
      <c r="D18" s="128"/>
      <c r="E18" s="128"/>
      <c r="F18" s="128"/>
      <c r="G18" s="128"/>
      <c r="H18" s="128"/>
      <c r="I18" s="128"/>
      <c r="J18" s="128"/>
      <c r="K18" s="128"/>
      <c r="L18" s="128"/>
      <c r="M18" s="128"/>
      <c r="N18" s="128"/>
      <c r="O18" s="128"/>
    </row>
    <row r="19" spans="1:15" ht="77.099999999999994" customHeight="1" x14ac:dyDescent="0.2">
      <c r="A19" s="125" t="s">
        <v>9</v>
      </c>
      <c r="B19" s="125" t="s">
        <v>178</v>
      </c>
      <c r="C19" s="125" t="s">
        <v>179</v>
      </c>
      <c r="D19" s="125" t="s">
        <v>180</v>
      </c>
      <c r="E19" s="127" t="s">
        <v>181</v>
      </c>
      <c r="F19" s="127"/>
      <c r="G19" s="127"/>
      <c r="H19" s="127"/>
      <c r="I19" s="127"/>
      <c r="J19" s="127" t="s">
        <v>182</v>
      </c>
      <c r="K19" s="127"/>
      <c r="L19" s="127"/>
      <c r="M19" s="127"/>
      <c r="N19" s="127"/>
      <c r="O19" s="127"/>
    </row>
    <row r="20" spans="1:15" ht="77.099999999999994" customHeight="1" x14ac:dyDescent="0.25">
      <c r="A20" s="126"/>
      <c r="B20" s="126"/>
      <c r="C20" s="126"/>
      <c r="D20" s="126"/>
      <c r="E20" s="5" t="s">
        <v>183</v>
      </c>
      <c r="F20" s="5" t="s">
        <v>184</v>
      </c>
      <c r="G20" s="5" t="s">
        <v>185</v>
      </c>
      <c r="H20" s="5" t="s">
        <v>186</v>
      </c>
      <c r="I20" s="5" t="s">
        <v>187</v>
      </c>
      <c r="J20" s="5" t="s">
        <v>188</v>
      </c>
      <c r="K20" s="5" t="s">
        <v>145</v>
      </c>
      <c r="L20" s="5" t="s">
        <v>147</v>
      </c>
      <c r="M20" s="5" t="s">
        <v>189</v>
      </c>
      <c r="N20" s="5" t="s">
        <v>190</v>
      </c>
      <c r="O20" s="5" t="s">
        <v>191</v>
      </c>
    </row>
    <row r="21" spans="1:15" ht="15.95" customHeight="1" x14ac:dyDescent="0.25">
      <c r="A21" s="5" t="s">
        <v>12</v>
      </c>
      <c r="B21" s="5" t="s">
        <v>13</v>
      </c>
      <c r="C21" s="5" t="s">
        <v>14</v>
      </c>
      <c r="D21" s="5" t="s">
        <v>18</v>
      </c>
      <c r="E21" s="5" t="s">
        <v>20</v>
      </c>
      <c r="F21" s="5" t="s">
        <v>22</v>
      </c>
      <c r="G21" s="5" t="s">
        <v>25</v>
      </c>
      <c r="H21" s="5" t="s">
        <v>27</v>
      </c>
      <c r="I21" s="5" t="s">
        <v>29</v>
      </c>
      <c r="J21" s="5" t="s">
        <v>32</v>
      </c>
      <c r="K21" s="5" t="s">
        <v>34</v>
      </c>
      <c r="L21" s="5" t="s">
        <v>37</v>
      </c>
      <c r="M21" s="5" t="s">
        <v>39</v>
      </c>
      <c r="N21" s="5" t="s">
        <v>41</v>
      </c>
      <c r="O21" s="5" t="s">
        <v>43</v>
      </c>
    </row>
    <row r="22" spans="1:15" ht="15.95" customHeight="1" x14ac:dyDescent="0.25">
      <c r="A22" s="8" t="s">
        <v>51</v>
      </c>
      <c r="B22" s="8" t="s">
        <v>51</v>
      </c>
      <c r="C22" s="8" t="s">
        <v>51</v>
      </c>
      <c r="D22" s="8" t="s">
        <v>51</v>
      </c>
      <c r="E22" s="8" t="s">
        <v>51</v>
      </c>
      <c r="F22" s="8" t="s">
        <v>51</v>
      </c>
      <c r="G22" s="8" t="s">
        <v>51</v>
      </c>
      <c r="H22" s="8" t="s">
        <v>51</v>
      </c>
      <c r="I22" s="8" t="s">
        <v>51</v>
      </c>
      <c r="J22" s="8" t="s">
        <v>51</v>
      </c>
      <c r="K22" s="8" t="s">
        <v>51</v>
      </c>
      <c r="L22" s="8" t="s">
        <v>51</v>
      </c>
      <c r="M22" s="8" t="s">
        <v>51</v>
      </c>
      <c r="N22" s="8" t="s">
        <v>51</v>
      </c>
      <c r="O22" s="8" t="s">
        <v>51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pageSetUpPr autoPageBreaks="0"/>
  </sheetPr>
  <dimension ref="A1:BX96"/>
  <sheetViews>
    <sheetView topLeftCell="A7" workbookViewId="0">
      <selection activeCell="A15" sqref="A15:AR15"/>
    </sheetView>
  </sheetViews>
  <sheetFormatPr defaultColWidth="10.5" defaultRowHeight="11.45" customHeight="1" x14ac:dyDescent="0.2"/>
  <cols>
    <col min="1" max="1" width="34.83203125" style="9" customWidth="1"/>
    <col min="2" max="4" width="10.5" style="9" customWidth="1"/>
    <col min="5" max="36" width="10.5" style="9" hidden="1" customWidth="1"/>
    <col min="37" max="37" width="10.33203125" style="9" customWidth="1"/>
    <col min="38" max="38" width="9.6640625" style="9" customWidth="1"/>
    <col min="39" max="39" width="6.1640625" style="9" customWidth="1"/>
    <col min="40" max="40" width="14" style="9" customWidth="1"/>
    <col min="41" max="45" width="17.6640625" style="9" customWidth="1"/>
    <col min="46" max="46" width="18" style="9" customWidth="1"/>
    <col min="47" max="47" width="17.83203125" style="9" customWidth="1"/>
    <col min="48" max="76" width="10.5" style="9" customWidth="1"/>
  </cols>
  <sheetData>
    <row r="1" spans="1:44" ht="15.95" customHeight="1" x14ac:dyDescent="0.25">
      <c r="C1" s="1" t="s">
        <v>176</v>
      </c>
      <c r="AR1" s="2" t="s">
        <v>0</v>
      </c>
    </row>
    <row r="2" spans="1:44" ht="15.95" customHeight="1" x14ac:dyDescent="0.25">
      <c r="C2" s="1" t="s">
        <v>176</v>
      </c>
      <c r="AR2" s="2" t="s">
        <v>1</v>
      </c>
    </row>
    <row r="3" spans="1:44" ht="15.95" customHeight="1" x14ac:dyDescent="0.25">
      <c r="C3" s="1" t="s">
        <v>176</v>
      </c>
      <c r="AR3" s="2" t="s">
        <v>2</v>
      </c>
    </row>
    <row r="4" spans="1:44" ht="15.95" customHeight="1" x14ac:dyDescent="0.2"/>
    <row r="5" spans="1:44" ht="15.95" customHeight="1" x14ac:dyDescent="0.25">
      <c r="A5" s="122" t="s">
        <v>3</v>
      </c>
      <c r="B5" s="122"/>
      <c r="C5" s="122"/>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c r="AD5" s="122"/>
      <c r="AE5" s="122"/>
      <c r="AF5" s="122"/>
      <c r="AG5" s="122"/>
      <c r="AH5" s="122"/>
      <c r="AI5" s="122"/>
      <c r="AJ5" s="122"/>
      <c r="AK5" s="122"/>
      <c r="AL5" s="122"/>
      <c r="AM5" s="122"/>
      <c r="AN5" s="122"/>
      <c r="AO5" s="122"/>
      <c r="AP5" s="122"/>
      <c r="AQ5" s="122"/>
      <c r="AR5" s="122"/>
    </row>
    <row r="6" spans="1:44" ht="15.95" customHeight="1" x14ac:dyDescent="0.2"/>
    <row r="7" spans="1:44" ht="18.95" customHeight="1" x14ac:dyDescent="0.3">
      <c r="A7" s="123" t="s">
        <v>4</v>
      </c>
      <c r="B7" s="123"/>
      <c r="C7" s="123"/>
      <c r="D7" s="123"/>
      <c r="E7" s="123"/>
      <c r="F7" s="123"/>
      <c r="G7" s="123"/>
      <c r="H7" s="123"/>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row>
    <row r="8" spans="1:44" ht="15.95" customHeight="1" x14ac:dyDescent="0.2"/>
    <row r="9" spans="1:44" ht="15.95" customHeight="1" x14ac:dyDescent="0.25">
      <c r="A9" s="122" t="s">
        <v>505</v>
      </c>
      <c r="B9" s="122"/>
      <c r="C9" s="122"/>
      <c r="D9" s="122"/>
      <c r="E9" s="122"/>
      <c r="F9" s="122"/>
      <c r="G9" s="122"/>
      <c r="H9" s="122"/>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row>
    <row r="10" spans="1:44" ht="15.95" customHeight="1" x14ac:dyDescent="0.25">
      <c r="A10" s="119" t="s">
        <v>5</v>
      </c>
      <c r="B10" s="119"/>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row>
    <row r="11" spans="1:44" ht="15.95" customHeight="1" x14ac:dyDescent="0.2"/>
    <row r="12" spans="1:44" ht="15.95" customHeight="1" x14ac:dyDescent="0.25">
      <c r="A12" s="154" t="str">
        <f>'1. Паспорт местоположение'!$A$12</f>
        <v>P_0073</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row>
    <row r="13" spans="1:44" ht="15.95" customHeight="1" x14ac:dyDescent="0.25">
      <c r="A13" s="119" t="s">
        <v>6</v>
      </c>
      <c r="B13" s="119"/>
      <c r="C13" s="119"/>
      <c r="D13" s="119"/>
      <c r="E13" s="119"/>
      <c r="F13" s="119"/>
      <c r="G13" s="119"/>
      <c r="H13" s="119"/>
      <c r="I13" s="119"/>
      <c r="J13" s="119"/>
      <c r="K13" s="119"/>
      <c r="L13" s="119"/>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119"/>
      <c r="AL13" s="119"/>
      <c r="AM13" s="119"/>
      <c r="AN13" s="119"/>
      <c r="AO13" s="119"/>
      <c r="AP13" s="119"/>
      <c r="AQ13" s="119"/>
      <c r="AR13" s="119"/>
    </row>
    <row r="14" spans="1:44" ht="15.95" customHeight="1" x14ac:dyDescent="0.2"/>
    <row r="15" spans="1:44" ht="33" customHeight="1" x14ac:dyDescent="0.25">
      <c r="A15" s="155" t="str">
        <f>'1. Паспорт местоположение'!$A$15</f>
        <v>Реконструкция оборудования РУ-10 кВ ТП-16 (КСО-298 1 шт.) г.о. Чапаевск Самарская область</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55"/>
      <c r="AR15" s="155"/>
    </row>
    <row r="16" spans="1:44" ht="15.95" customHeight="1" x14ac:dyDescent="0.25">
      <c r="A16" s="119" t="s">
        <v>7</v>
      </c>
      <c r="B16" s="119"/>
      <c r="C16" s="119"/>
      <c r="D16" s="119"/>
      <c r="E16" s="119"/>
      <c r="F16" s="119"/>
      <c r="G16" s="119"/>
      <c r="H16" s="119"/>
      <c r="I16" s="119"/>
      <c r="J16" s="119"/>
      <c r="K16" s="119"/>
      <c r="L16" s="119"/>
      <c r="M16" s="119"/>
      <c r="N16" s="119"/>
      <c r="O16" s="119"/>
      <c r="P16" s="119"/>
      <c r="Q16" s="119"/>
      <c r="R16" s="119"/>
      <c r="S16" s="119"/>
      <c r="T16" s="119"/>
      <c r="U16" s="119"/>
      <c r="V16" s="119"/>
      <c r="W16" s="119"/>
      <c r="X16" s="119"/>
      <c r="Y16" s="119"/>
      <c r="Z16" s="119"/>
      <c r="AA16" s="119"/>
      <c r="AB16" s="119"/>
      <c r="AC16" s="119"/>
      <c r="AD16" s="119"/>
      <c r="AE16" s="119"/>
      <c r="AF16" s="119"/>
      <c r="AG16" s="119"/>
      <c r="AH16" s="119"/>
      <c r="AI16" s="119"/>
      <c r="AJ16" s="119"/>
      <c r="AK16" s="119"/>
      <c r="AL16" s="119"/>
      <c r="AM16" s="119"/>
      <c r="AN16" s="119"/>
      <c r="AO16" s="119"/>
      <c r="AP16" s="119"/>
      <c r="AQ16" s="119"/>
      <c r="AR16" s="119"/>
    </row>
    <row r="17" spans="1:44" ht="15.95" customHeight="1" x14ac:dyDescent="0.2"/>
    <row r="18" spans="1:44" ht="18.95" customHeight="1" x14ac:dyDescent="0.3">
      <c r="A18" s="128" t="s">
        <v>192</v>
      </c>
      <c r="B18" s="128"/>
      <c r="C18" s="128"/>
      <c r="D18" s="128"/>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8"/>
      <c r="AJ18" s="128"/>
      <c r="AK18" s="128"/>
      <c r="AL18" s="128"/>
      <c r="AM18" s="128"/>
      <c r="AN18" s="128"/>
      <c r="AO18" s="128"/>
      <c r="AP18" s="128"/>
      <c r="AQ18" s="128"/>
      <c r="AR18" s="128"/>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120" t="s">
        <v>193</v>
      </c>
      <c r="B24" s="120"/>
      <c r="C24" s="120"/>
      <c r="D24" s="120"/>
      <c r="E24" s="120"/>
      <c r="F24" s="120"/>
      <c r="G24" s="120"/>
      <c r="H24" s="120"/>
      <c r="I24" s="120"/>
      <c r="J24" s="120"/>
      <c r="K24" s="120"/>
      <c r="L24" s="120"/>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J24" s="120"/>
      <c r="AK24" s="120" t="s">
        <v>194</v>
      </c>
      <c r="AL24" s="120"/>
    </row>
    <row r="25" spans="1:44" ht="15.95" customHeight="1" x14ac:dyDescent="0.25">
      <c r="A25" s="153" t="s">
        <v>195</v>
      </c>
      <c r="B25" s="153"/>
      <c r="C25" s="153"/>
      <c r="D25" s="153"/>
      <c r="E25" s="153"/>
      <c r="F25" s="153"/>
      <c r="G25" s="153"/>
      <c r="H25" s="153"/>
      <c r="I25" s="153"/>
      <c r="J25" s="153"/>
      <c r="K25" s="153"/>
      <c r="L25" s="153"/>
      <c r="M25" s="153"/>
      <c r="N25" s="153"/>
      <c r="O25" s="153"/>
      <c r="P25" s="153"/>
      <c r="Q25" s="153"/>
      <c r="R25" s="153"/>
      <c r="S25" s="153"/>
      <c r="T25" s="153"/>
      <c r="U25" s="153"/>
      <c r="V25" s="153"/>
      <c r="W25" s="153"/>
      <c r="X25" s="153"/>
      <c r="Y25" s="153"/>
      <c r="Z25" s="153"/>
      <c r="AA25" s="153"/>
      <c r="AB25" s="153"/>
      <c r="AC25" s="153"/>
      <c r="AD25" s="153"/>
      <c r="AE25" s="153"/>
      <c r="AF25" s="153"/>
      <c r="AG25" s="153"/>
      <c r="AH25" s="153"/>
      <c r="AI25" s="153"/>
      <c r="AJ25" s="153"/>
      <c r="AK25" s="145"/>
      <c r="AL25" s="145"/>
      <c r="AN25" s="120" t="s">
        <v>196</v>
      </c>
      <c r="AO25" s="120"/>
      <c r="AP25" s="120"/>
    </row>
    <row r="26" spans="1:44" ht="15.95" customHeight="1" x14ac:dyDescent="0.25">
      <c r="A26" s="150" t="s">
        <v>197</v>
      </c>
      <c r="B26" s="150"/>
      <c r="C26" s="150"/>
      <c r="D26" s="150"/>
      <c r="E26" s="150"/>
      <c r="F26" s="150"/>
      <c r="G26" s="150"/>
      <c r="H26" s="150"/>
      <c r="I26" s="150"/>
      <c r="J26" s="150"/>
      <c r="K26" s="150"/>
      <c r="L26" s="150"/>
      <c r="M26" s="150"/>
      <c r="N26" s="150"/>
      <c r="O26" s="150"/>
      <c r="P26" s="150"/>
      <c r="Q26" s="150"/>
      <c r="R26" s="150"/>
      <c r="S26" s="150"/>
      <c r="T26" s="150"/>
      <c r="U26" s="150"/>
      <c r="V26" s="150"/>
      <c r="W26" s="150"/>
      <c r="X26" s="150"/>
      <c r="Y26" s="150"/>
      <c r="Z26" s="150"/>
      <c r="AA26" s="150"/>
      <c r="AB26" s="150"/>
      <c r="AC26" s="150"/>
      <c r="AD26" s="150"/>
      <c r="AE26" s="150"/>
      <c r="AF26" s="150"/>
      <c r="AG26" s="150"/>
      <c r="AH26" s="150"/>
      <c r="AI26" s="150"/>
      <c r="AJ26" s="150"/>
      <c r="AK26" s="138"/>
      <c r="AL26" s="138"/>
      <c r="AM26" s="14"/>
      <c r="AN26" s="135" t="s">
        <v>198</v>
      </c>
      <c r="AO26" s="135"/>
      <c r="AP26" s="135"/>
      <c r="AQ26" s="135"/>
      <c r="AR26" s="135"/>
    </row>
    <row r="27" spans="1:44" ht="33" customHeight="1" x14ac:dyDescent="0.25">
      <c r="A27" s="150" t="s">
        <v>200</v>
      </c>
      <c r="B27" s="150"/>
      <c r="C27" s="150"/>
      <c r="D27" s="150"/>
      <c r="E27" s="150"/>
      <c r="F27" s="150"/>
      <c r="G27" s="150"/>
      <c r="H27" s="150"/>
      <c r="I27" s="150"/>
      <c r="J27" s="150"/>
      <c r="K27" s="150"/>
      <c r="L27" s="150"/>
      <c r="M27" s="150"/>
      <c r="N27" s="150"/>
      <c r="O27" s="150"/>
      <c r="P27" s="150"/>
      <c r="Q27" s="150"/>
      <c r="R27" s="150"/>
      <c r="S27" s="150"/>
      <c r="T27" s="150"/>
      <c r="U27" s="150"/>
      <c r="V27" s="150"/>
      <c r="W27" s="150"/>
      <c r="X27" s="150"/>
      <c r="Y27" s="150"/>
      <c r="Z27" s="150"/>
      <c r="AA27" s="150"/>
      <c r="AB27" s="150"/>
      <c r="AC27" s="150"/>
      <c r="AD27" s="150"/>
      <c r="AE27" s="150"/>
      <c r="AF27" s="150"/>
      <c r="AG27" s="150"/>
      <c r="AH27" s="150"/>
      <c r="AI27" s="150"/>
      <c r="AJ27" s="150"/>
      <c r="AK27" s="138"/>
      <c r="AL27" s="138"/>
      <c r="AM27" s="14"/>
      <c r="AN27" s="135" t="s">
        <v>201</v>
      </c>
      <c r="AO27" s="135"/>
      <c r="AP27" s="135"/>
      <c r="AQ27" s="135"/>
      <c r="AR27" s="135"/>
    </row>
    <row r="28" spans="1:44" ht="51" customHeight="1" x14ac:dyDescent="0.25">
      <c r="A28" s="151" t="s">
        <v>202</v>
      </c>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c r="AC28" s="151"/>
      <c r="AD28" s="151"/>
      <c r="AE28" s="151"/>
      <c r="AF28" s="151"/>
      <c r="AG28" s="151"/>
      <c r="AH28" s="151"/>
      <c r="AI28" s="151"/>
      <c r="AJ28" s="151"/>
      <c r="AK28" s="140"/>
      <c r="AL28" s="140"/>
      <c r="AM28" s="14"/>
      <c r="AN28" s="135" t="s">
        <v>203</v>
      </c>
      <c r="AO28" s="135"/>
      <c r="AP28" s="135"/>
      <c r="AQ28" s="135"/>
      <c r="AR28" s="135"/>
    </row>
    <row r="29" spans="1:44" ht="15.95" customHeight="1" x14ac:dyDescent="0.25">
      <c r="A29" s="153" t="s">
        <v>204</v>
      </c>
      <c r="B29" s="153"/>
      <c r="C29" s="153"/>
      <c r="D29" s="153"/>
      <c r="E29" s="153"/>
      <c r="F29" s="153"/>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38"/>
      <c r="AL29" s="138"/>
      <c r="AM29" s="14"/>
      <c r="AN29" s="135"/>
      <c r="AO29" s="135"/>
      <c r="AP29" s="135"/>
      <c r="AQ29" s="135"/>
      <c r="AR29" s="135"/>
    </row>
    <row r="30" spans="1:44" ht="15.95" customHeight="1" x14ac:dyDescent="0.25">
      <c r="A30" s="150" t="s">
        <v>205</v>
      </c>
      <c r="B30" s="150"/>
      <c r="C30" s="150"/>
      <c r="D30" s="150"/>
      <c r="E30" s="150"/>
      <c r="F30" s="150"/>
      <c r="G30" s="150"/>
      <c r="H30" s="150"/>
      <c r="I30" s="150"/>
      <c r="J30" s="150"/>
      <c r="K30" s="150"/>
      <c r="L30" s="150"/>
      <c r="M30" s="150"/>
      <c r="N30" s="150"/>
      <c r="O30" s="150"/>
      <c r="P30" s="150"/>
      <c r="Q30" s="150"/>
      <c r="R30" s="150"/>
      <c r="S30" s="150"/>
      <c r="T30" s="150"/>
      <c r="U30" s="150"/>
      <c r="V30" s="150"/>
      <c r="W30" s="150"/>
      <c r="X30" s="150"/>
      <c r="Y30" s="150"/>
      <c r="Z30" s="150"/>
      <c r="AA30" s="150"/>
      <c r="AB30" s="150"/>
      <c r="AC30" s="150"/>
      <c r="AD30" s="150"/>
      <c r="AE30" s="150"/>
      <c r="AF30" s="150"/>
      <c r="AG30" s="150"/>
      <c r="AH30" s="150"/>
      <c r="AI30" s="150"/>
      <c r="AJ30" s="150"/>
      <c r="AK30" s="138"/>
      <c r="AL30" s="138"/>
    </row>
    <row r="31" spans="1:44" ht="15.95" customHeight="1" x14ac:dyDescent="0.25">
      <c r="A31" s="150" t="s">
        <v>206</v>
      </c>
      <c r="B31" s="150"/>
      <c r="C31" s="150"/>
      <c r="D31" s="150"/>
      <c r="E31" s="150"/>
      <c r="F31" s="150"/>
      <c r="G31" s="150"/>
      <c r="H31" s="150"/>
      <c r="I31" s="150"/>
      <c r="J31" s="150"/>
      <c r="K31" s="150"/>
      <c r="L31" s="150"/>
      <c r="M31" s="150"/>
      <c r="N31" s="150"/>
      <c r="O31" s="150"/>
      <c r="P31" s="150"/>
      <c r="Q31" s="150"/>
      <c r="R31" s="150"/>
      <c r="S31" s="150"/>
      <c r="T31" s="150"/>
      <c r="U31" s="150"/>
      <c r="V31" s="150"/>
      <c r="W31" s="150"/>
      <c r="X31" s="150"/>
      <c r="Y31" s="150"/>
      <c r="Z31" s="150"/>
      <c r="AA31" s="150"/>
      <c r="AB31" s="150"/>
      <c r="AC31" s="150"/>
      <c r="AD31" s="150"/>
      <c r="AE31" s="150"/>
      <c r="AF31" s="150"/>
      <c r="AG31" s="150"/>
      <c r="AH31" s="150"/>
      <c r="AI31" s="150"/>
      <c r="AJ31" s="150"/>
      <c r="AK31" s="138"/>
      <c r="AL31" s="138"/>
    </row>
    <row r="32" spans="1:44" ht="15.95" customHeight="1" x14ac:dyDescent="0.25">
      <c r="A32" s="150" t="s">
        <v>207</v>
      </c>
      <c r="B32" s="150"/>
      <c r="C32" s="150"/>
      <c r="D32" s="150"/>
      <c r="E32" s="150"/>
      <c r="F32" s="150"/>
      <c r="G32" s="150"/>
      <c r="H32" s="150"/>
      <c r="I32" s="150"/>
      <c r="J32" s="150"/>
      <c r="K32" s="150"/>
      <c r="L32" s="150"/>
      <c r="M32" s="150"/>
      <c r="N32" s="150"/>
      <c r="O32" s="150"/>
      <c r="P32" s="150"/>
      <c r="Q32" s="150"/>
      <c r="R32" s="150"/>
      <c r="S32" s="150"/>
      <c r="T32" s="150"/>
      <c r="U32" s="150"/>
      <c r="V32" s="150"/>
      <c r="W32" s="150"/>
      <c r="X32" s="150"/>
      <c r="Y32" s="150"/>
      <c r="Z32" s="150"/>
      <c r="AA32" s="150"/>
      <c r="AB32" s="150"/>
      <c r="AC32" s="150"/>
      <c r="AD32" s="150"/>
      <c r="AE32" s="150"/>
      <c r="AF32" s="150"/>
      <c r="AG32" s="150"/>
      <c r="AH32" s="150"/>
      <c r="AI32" s="150"/>
      <c r="AJ32" s="150"/>
      <c r="AK32" s="138"/>
      <c r="AL32" s="138"/>
    </row>
    <row r="33" spans="1:76" ht="15.95" customHeight="1" x14ac:dyDescent="0.25">
      <c r="A33" s="150" t="s">
        <v>208</v>
      </c>
      <c r="B33" s="150"/>
      <c r="C33" s="150"/>
      <c r="D33" s="150"/>
      <c r="E33" s="150"/>
      <c r="F33" s="150"/>
      <c r="G33" s="150"/>
      <c r="H33" s="150"/>
      <c r="I33" s="150"/>
      <c r="J33" s="150"/>
      <c r="K33" s="150"/>
      <c r="L33" s="150"/>
      <c r="M33" s="150"/>
      <c r="N33" s="150"/>
      <c r="O33" s="150"/>
      <c r="P33" s="150"/>
      <c r="Q33" s="150"/>
      <c r="R33" s="150"/>
      <c r="S33" s="150"/>
      <c r="T33" s="150"/>
      <c r="U33" s="150"/>
      <c r="V33" s="150"/>
      <c r="W33" s="150"/>
      <c r="X33" s="150"/>
      <c r="Y33" s="150"/>
      <c r="Z33" s="150"/>
      <c r="AA33" s="150"/>
      <c r="AB33" s="150"/>
      <c r="AC33" s="150"/>
      <c r="AD33" s="150"/>
      <c r="AE33" s="150"/>
      <c r="AF33" s="150"/>
      <c r="AG33" s="150"/>
      <c r="AH33" s="150"/>
      <c r="AI33" s="150"/>
      <c r="AJ33" s="150"/>
      <c r="AK33" s="138"/>
      <c r="AL33" s="138"/>
    </row>
    <row r="34" spans="1:76" ht="15.95" customHeight="1" x14ac:dyDescent="0.25">
      <c r="A34" s="150" t="s">
        <v>209</v>
      </c>
      <c r="B34" s="150"/>
      <c r="C34" s="150"/>
      <c r="D34" s="150"/>
      <c r="E34" s="150"/>
      <c r="F34" s="150"/>
      <c r="G34" s="150"/>
      <c r="H34" s="150"/>
      <c r="I34" s="150"/>
      <c r="J34" s="150"/>
      <c r="K34" s="150"/>
      <c r="L34" s="150"/>
      <c r="M34" s="150"/>
      <c r="N34" s="150"/>
      <c r="O34" s="150"/>
      <c r="P34" s="150"/>
      <c r="Q34" s="150"/>
      <c r="R34" s="150"/>
      <c r="S34" s="150"/>
      <c r="T34" s="150"/>
      <c r="U34" s="150"/>
      <c r="V34" s="150"/>
      <c r="W34" s="150"/>
      <c r="X34" s="150"/>
      <c r="Y34" s="150"/>
      <c r="Z34" s="150"/>
      <c r="AA34" s="150"/>
      <c r="AB34" s="150"/>
      <c r="AC34" s="150"/>
      <c r="AD34" s="150"/>
      <c r="AE34" s="150"/>
      <c r="AF34" s="150"/>
      <c r="AG34" s="150"/>
      <c r="AH34" s="150"/>
      <c r="AI34" s="150"/>
      <c r="AJ34" s="150"/>
      <c r="AK34" s="138"/>
      <c r="AL34" s="138"/>
    </row>
    <row r="35" spans="1:76" ht="15.95" customHeight="1" x14ac:dyDescent="0.25">
      <c r="A35" s="150"/>
      <c r="B35" s="150"/>
      <c r="C35" s="150"/>
      <c r="D35" s="150"/>
      <c r="E35" s="150"/>
      <c r="F35" s="150"/>
      <c r="G35" s="150"/>
      <c r="H35" s="150"/>
      <c r="I35" s="150"/>
      <c r="J35" s="150"/>
      <c r="K35" s="150"/>
      <c r="L35" s="150"/>
      <c r="M35" s="150"/>
      <c r="N35" s="150"/>
      <c r="O35" s="150"/>
      <c r="P35" s="150"/>
      <c r="Q35" s="150"/>
      <c r="R35" s="150"/>
      <c r="S35" s="150"/>
      <c r="T35" s="150"/>
      <c r="U35" s="150"/>
      <c r="V35" s="150"/>
      <c r="W35" s="150"/>
      <c r="X35" s="150"/>
      <c r="Y35" s="150"/>
      <c r="Z35" s="150"/>
      <c r="AA35" s="150"/>
      <c r="AB35" s="150"/>
      <c r="AC35" s="150"/>
      <c r="AD35" s="150"/>
      <c r="AE35" s="150"/>
      <c r="AF35" s="150"/>
      <c r="AG35" s="150"/>
      <c r="AH35" s="150"/>
      <c r="AI35" s="150"/>
      <c r="AJ35" s="150"/>
      <c r="AK35" s="138"/>
      <c r="AL35" s="138"/>
    </row>
    <row r="36" spans="1:76" ht="15.95" customHeight="1" x14ac:dyDescent="0.25">
      <c r="A36" s="151" t="s">
        <v>210</v>
      </c>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c r="AC36" s="151"/>
      <c r="AD36" s="151"/>
      <c r="AE36" s="151"/>
      <c r="AF36" s="151"/>
      <c r="AG36" s="151"/>
      <c r="AH36" s="151"/>
      <c r="AI36" s="151"/>
      <c r="AJ36" s="151"/>
      <c r="AK36" s="140"/>
      <c r="AL36" s="140"/>
    </row>
    <row r="37" spans="1:76" ht="15.95" customHeight="1" x14ac:dyDescent="0.25">
      <c r="A37" s="153"/>
      <c r="B37" s="153"/>
      <c r="C37" s="153"/>
      <c r="D37" s="153"/>
      <c r="E37" s="153"/>
      <c r="F37" s="153"/>
      <c r="G37" s="153"/>
      <c r="H37" s="153"/>
      <c r="I37" s="153"/>
      <c r="J37" s="153"/>
      <c r="K37" s="153"/>
      <c r="L37" s="153"/>
      <c r="M37" s="153"/>
      <c r="N37" s="153"/>
      <c r="O37" s="153"/>
      <c r="P37" s="153"/>
      <c r="Q37" s="153"/>
      <c r="R37" s="153"/>
      <c r="S37" s="153"/>
      <c r="T37" s="153"/>
      <c r="U37" s="153"/>
      <c r="V37" s="153"/>
      <c r="W37" s="153"/>
      <c r="X37" s="153"/>
      <c r="Y37" s="153"/>
      <c r="Z37" s="153"/>
      <c r="AA37" s="153"/>
      <c r="AB37" s="153"/>
      <c r="AC37" s="153"/>
      <c r="AD37" s="153"/>
      <c r="AE37" s="153"/>
      <c r="AF37" s="153"/>
      <c r="AG37" s="153"/>
      <c r="AH37" s="153"/>
      <c r="AI37" s="153"/>
      <c r="AJ37" s="153"/>
      <c r="AK37" s="138"/>
      <c r="AL37" s="138"/>
    </row>
    <row r="38" spans="1:76" ht="15.95" customHeight="1" x14ac:dyDescent="0.25">
      <c r="A38" s="150" t="s">
        <v>211</v>
      </c>
      <c r="B38" s="150"/>
      <c r="C38" s="150"/>
      <c r="D38" s="150"/>
      <c r="E38" s="150"/>
      <c r="F38" s="150"/>
      <c r="G38" s="150"/>
      <c r="H38" s="150"/>
      <c r="I38" s="150"/>
      <c r="J38" s="150"/>
      <c r="K38" s="150"/>
      <c r="L38" s="150"/>
      <c r="M38" s="150"/>
      <c r="N38" s="150"/>
      <c r="O38" s="150"/>
      <c r="P38" s="150"/>
      <c r="Q38" s="150"/>
      <c r="R38" s="150"/>
      <c r="S38" s="150"/>
      <c r="T38" s="150"/>
      <c r="U38" s="150"/>
      <c r="V38" s="150"/>
      <c r="W38" s="150"/>
      <c r="X38" s="150"/>
      <c r="Y38" s="150"/>
      <c r="Z38" s="150"/>
      <c r="AA38" s="150"/>
      <c r="AB38" s="150"/>
      <c r="AC38" s="150"/>
      <c r="AD38" s="150"/>
      <c r="AE38" s="150"/>
      <c r="AF38" s="150"/>
      <c r="AG38" s="150"/>
      <c r="AH38" s="150"/>
      <c r="AI38" s="150"/>
      <c r="AJ38" s="150"/>
      <c r="AK38" s="138"/>
      <c r="AL38" s="138"/>
    </row>
    <row r="39" spans="1:76" ht="15.95" customHeight="1" x14ac:dyDescent="0.25">
      <c r="A39" s="151" t="s">
        <v>212</v>
      </c>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c r="AC39" s="151"/>
      <c r="AD39" s="151"/>
      <c r="AE39" s="151"/>
      <c r="AF39" s="151"/>
      <c r="AG39" s="151"/>
      <c r="AH39" s="151"/>
      <c r="AI39" s="151"/>
      <c r="AJ39" s="151"/>
      <c r="AK39" s="140"/>
      <c r="AL39" s="140"/>
    </row>
    <row r="40" spans="1:76" ht="15.95" customHeight="1" x14ac:dyDescent="0.25">
      <c r="A40" s="153" t="s">
        <v>213</v>
      </c>
      <c r="B40" s="153"/>
      <c r="C40" s="153"/>
      <c r="D40" s="153"/>
      <c r="E40" s="153"/>
      <c r="F40" s="153"/>
      <c r="G40" s="153"/>
      <c r="H40" s="153"/>
      <c r="I40" s="153"/>
      <c r="J40" s="153"/>
      <c r="K40" s="153"/>
      <c r="L40" s="153"/>
      <c r="M40" s="153"/>
      <c r="N40" s="153"/>
      <c r="O40" s="153"/>
      <c r="P40" s="153"/>
      <c r="Q40" s="153"/>
      <c r="R40" s="153"/>
      <c r="S40" s="153"/>
      <c r="T40" s="153"/>
      <c r="U40" s="153"/>
      <c r="V40" s="153"/>
      <c r="W40" s="153"/>
      <c r="X40" s="153"/>
      <c r="Y40" s="153"/>
      <c r="Z40" s="153"/>
      <c r="AA40" s="153"/>
      <c r="AB40" s="153"/>
      <c r="AC40" s="153"/>
      <c r="AD40" s="153"/>
      <c r="AE40" s="153"/>
      <c r="AF40" s="153"/>
      <c r="AG40" s="153"/>
      <c r="AH40" s="153"/>
      <c r="AI40" s="153"/>
      <c r="AJ40" s="153"/>
      <c r="AK40" s="138"/>
      <c r="AL40" s="138"/>
    </row>
    <row r="41" spans="1:76" ht="15.95" customHeight="1" x14ac:dyDescent="0.25">
      <c r="A41" s="150" t="s">
        <v>214</v>
      </c>
      <c r="B41" s="150"/>
      <c r="C41" s="150"/>
      <c r="D41" s="150"/>
      <c r="E41" s="150"/>
      <c r="F41" s="150"/>
      <c r="G41" s="150"/>
      <c r="H41" s="150"/>
      <c r="I41" s="150"/>
      <c r="J41" s="150"/>
      <c r="K41" s="150"/>
      <c r="L41" s="150"/>
      <c r="M41" s="150"/>
      <c r="N41" s="150"/>
      <c r="O41" s="150"/>
      <c r="P41" s="150"/>
      <c r="Q41" s="150"/>
      <c r="R41" s="150"/>
      <c r="S41" s="150"/>
      <c r="T41" s="150"/>
      <c r="U41" s="150"/>
      <c r="V41" s="150"/>
      <c r="W41" s="150"/>
      <c r="X41" s="150"/>
      <c r="Y41" s="150"/>
      <c r="Z41" s="150"/>
      <c r="AA41" s="150"/>
      <c r="AB41" s="150"/>
      <c r="AC41" s="150"/>
      <c r="AD41" s="150"/>
      <c r="AE41" s="150"/>
      <c r="AF41" s="150"/>
      <c r="AG41" s="150"/>
      <c r="AH41" s="150"/>
      <c r="AI41" s="150"/>
      <c r="AJ41" s="150"/>
      <c r="AK41" s="138"/>
      <c r="AL41" s="138"/>
    </row>
    <row r="42" spans="1:76" ht="15.95" customHeight="1" x14ac:dyDescent="0.25">
      <c r="A42" s="150" t="s">
        <v>215</v>
      </c>
      <c r="B42" s="150"/>
      <c r="C42" s="150"/>
      <c r="D42" s="150"/>
      <c r="E42" s="150"/>
      <c r="F42" s="150"/>
      <c r="G42" s="150"/>
      <c r="H42" s="150"/>
      <c r="I42" s="150"/>
      <c r="J42" s="150"/>
      <c r="K42" s="150"/>
      <c r="L42" s="150"/>
      <c r="M42" s="150"/>
      <c r="N42" s="150"/>
      <c r="O42" s="150"/>
      <c r="P42" s="150"/>
      <c r="Q42" s="150"/>
      <c r="R42" s="150"/>
      <c r="S42" s="150"/>
      <c r="T42" s="150"/>
      <c r="U42" s="150"/>
      <c r="V42" s="150"/>
      <c r="W42" s="150"/>
      <c r="X42" s="150"/>
      <c r="Y42" s="150"/>
      <c r="Z42" s="150"/>
      <c r="AA42" s="150"/>
      <c r="AB42" s="150"/>
      <c r="AC42" s="150"/>
      <c r="AD42" s="150"/>
      <c r="AE42" s="150"/>
      <c r="AF42" s="150"/>
      <c r="AG42" s="150"/>
      <c r="AH42" s="150"/>
      <c r="AI42" s="150"/>
      <c r="AJ42" s="150"/>
      <c r="AK42" s="138"/>
      <c r="AL42" s="138"/>
    </row>
    <row r="43" spans="1:76" ht="15.95" customHeight="1" x14ac:dyDescent="0.25">
      <c r="A43" s="150" t="s">
        <v>216</v>
      </c>
      <c r="B43" s="150"/>
      <c r="C43" s="150"/>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0"/>
      <c r="AB43" s="150"/>
      <c r="AC43" s="150"/>
      <c r="AD43" s="150"/>
      <c r="AE43" s="150"/>
      <c r="AF43" s="150"/>
      <c r="AG43" s="150"/>
      <c r="AH43" s="150"/>
      <c r="AI43" s="150"/>
      <c r="AJ43" s="150"/>
      <c r="AK43" s="138"/>
      <c r="AL43" s="138"/>
    </row>
    <row r="44" spans="1:76" ht="15.95" customHeight="1" x14ac:dyDescent="0.25">
      <c r="A44" s="150" t="s">
        <v>217</v>
      </c>
      <c r="B44" s="150"/>
      <c r="C44" s="150"/>
      <c r="D44" s="150"/>
      <c r="E44" s="150"/>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c r="AD44" s="150"/>
      <c r="AE44" s="150"/>
      <c r="AF44" s="150"/>
      <c r="AG44" s="150"/>
      <c r="AH44" s="150"/>
      <c r="AI44" s="150"/>
      <c r="AJ44" s="150"/>
      <c r="AK44" s="138"/>
      <c r="AL44" s="138"/>
    </row>
    <row r="45" spans="1:76" ht="15.95" customHeight="1" x14ac:dyDescent="0.25">
      <c r="A45" s="150" t="s">
        <v>218</v>
      </c>
      <c r="B45" s="150"/>
      <c r="C45" s="150"/>
      <c r="D45" s="150"/>
      <c r="E45" s="150"/>
      <c r="F45" s="150"/>
      <c r="G45" s="150"/>
      <c r="H45" s="150"/>
      <c r="I45" s="150"/>
      <c r="J45" s="150"/>
      <c r="K45" s="150"/>
      <c r="L45" s="150"/>
      <c r="M45" s="150"/>
      <c r="N45" s="150"/>
      <c r="O45" s="150"/>
      <c r="P45" s="150"/>
      <c r="Q45" s="150"/>
      <c r="R45" s="150"/>
      <c r="S45" s="150"/>
      <c r="T45" s="150"/>
      <c r="U45" s="150"/>
      <c r="V45" s="150"/>
      <c r="W45" s="150"/>
      <c r="X45" s="150"/>
      <c r="Y45" s="150"/>
      <c r="Z45" s="150"/>
      <c r="AA45" s="150"/>
      <c r="AB45" s="150"/>
      <c r="AC45" s="150"/>
      <c r="AD45" s="150"/>
      <c r="AE45" s="150"/>
      <c r="AF45" s="150"/>
      <c r="AG45" s="150"/>
      <c r="AH45" s="150"/>
      <c r="AI45" s="150"/>
      <c r="AJ45" s="150"/>
      <c r="AK45" s="138"/>
      <c r="AL45" s="138"/>
    </row>
    <row r="46" spans="1:76" ht="15.95" customHeight="1" x14ac:dyDescent="0.25">
      <c r="A46" s="151" t="s">
        <v>219</v>
      </c>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c r="AC46" s="151"/>
      <c r="AD46" s="151"/>
      <c r="AE46" s="151"/>
      <c r="AF46" s="151"/>
      <c r="AG46" s="151"/>
      <c r="AH46" s="151"/>
      <c r="AI46" s="151"/>
      <c r="AJ46" s="151"/>
      <c r="AK46" s="140"/>
      <c r="AL46" s="140"/>
    </row>
    <row r="47" spans="1:76" ht="15.95" customHeight="1" x14ac:dyDescent="0.25">
      <c r="A47" s="152" t="s">
        <v>220</v>
      </c>
      <c r="B47" s="152"/>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52"/>
      <c r="AB47" s="152"/>
      <c r="AC47" s="152"/>
      <c r="AD47" s="152"/>
      <c r="AE47" s="152"/>
      <c r="AF47" s="152"/>
      <c r="AG47" s="152"/>
      <c r="AH47" s="152"/>
      <c r="AI47" s="152"/>
      <c r="AJ47" s="152"/>
      <c r="AK47" s="145"/>
      <c r="AL47" s="145"/>
      <c r="AM47" s="145"/>
      <c r="AN47" s="145"/>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c r="BR47" s="16"/>
      <c r="BS47" s="16"/>
      <c r="BT47" s="16"/>
      <c r="BU47" s="16"/>
      <c r="BV47" s="16"/>
      <c r="BW47" s="16"/>
      <c r="BX47" s="16"/>
    </row>
    <row r="48" spans="1:76" ht="15.95" customHeight="1" x14ac:dyDescent="0.25">
      <c r="A48" s="135" t="s">
        <v>221</v>
      </c>
      <c r="B48" s="135"/>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135"/>
      <c r="AD48" s="135"/>
      <c r="AE48" s="135"/>
      <c r="AF48" s="135"/>
      <c r="AG48" s="135"/>
      <c r="AH48" s="135"/>
      <c r="AI48" s="135"/>
      <c r="AJ48" s="135"/>
      <c r="AK48" s="138"/>
      <c r="AL48" s="138"/>
      <c r="AM48" s="138"/>
      <c r="AN48" s="138"/>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row>
    <row r="49" spans="1:76" ht="15.95" customHeight="1" x14ac:dyDescent="0.25">
      <c r="A49" s="135" t="s">
        <v>222</v>
      </c>
      <c r="B49" s="135"/>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135"/>
      <c r="AD49" s="135"/>
      <c r="AE49" s="135"/>
      <c r="AF49" s="135"/>
      <c r="AG49" s="135"/>
      <c r="AH49" s="135"/>
      <c r="AI49" s="135"/>
      <c r="AJ49" s="135"/>
      <c r="AK49" s="138"/>
      <c r="AL49" s="138"/>
      <c r="AM49" s="138"/>
      <c r="AN49" s="138"/>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row>
    <row r="50" spans="1:76" ht="15.95" customHeight="1" x14ac:dyDescent="0.25">
      <c r="A50" s="141" t="s">
        <v>223</v>
      </c>
      <c r="B50" s="141"/>
      <c r="C50" s="141"/>
      <c r="D50" s="141"/>
      <c r="E50" s="141"/>
      <c r="F50" s="141"/>
      <c r="G50" s="141"/>
      <c r="H50" s="141"/>
      <c r="I50" s="141"/>
      <c r="J50" s="141"/>
      <c r="K50" s="141"/>
      <c r="L50" s="141"/>
      <c r="M50" s="141"/>
      <c r="N50" s="141"/>
      <c r="O50" s="141"/>
      <c r="P50" s="141"/>
      <c r="Q50" s="141"/>
      <c r="R50" s="141"/>
      <c r="S50" s="141"/>
      <c r="T50" s="141"/>
      <c r="U50" s="141"/>
      <c r="V50" s="141"/>
      <c r="W50" s="141"/>
      <c r="X50" s="141"/>
      <c r="Y50" s="141"/>
      <c r="Z50" s="141"/>
      <c r="AA50" s="141"/>
      <c r="AB50" s="141"/>
      <c r="AC50" s="141"/>
      <c r="AD50" s="141"/>
      <c r="AE50" s="141"/>
      <c r="AF50" s="141"/>
      <c r="AG50" s="141"/>
      <c r="AH50" s="141"/>
      <c r="AI50" s="141"/>
      <c r="AJ50" s="141"/>
      <c r="AK50" s="140"/>
      <c r="AL50" s="140"/>
      <c r="AM50" s="140"/>
      <c r="AN50" s="140"/>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row>
    <row r="51" spans="1:76" s="9" customFormat="1" ht="8.1" customHeight="1" x14ac:dyDescent="0.2"/>
    <row r="52" spans="1:76" ht="15.95" customHeight="1" x14ac:dyDescent="0.25">
      <c r="A52" s="148" t="s">
        <v>224</v>
      </c>
      <c r="B52" s="148"/>
      <c r="C52" s="148"/>
      <c r="D52" s="148"/>
      <c r="E52" s="148"/>
      <c r="F52" s="148"/>
      <c r="G52" s="148"/>
      <c r="H52" s="148"/>
      <c r="I52" s="148"/>
      <c r="J52" s="148"/>
      <c r="K52" s="148"/>
      <c r="L52" s="148"/>
      <c r="M52" s="148"/>
      <c r="N52" s="148"/>
      <c r="O52" s="148"/>
      <c r="P52" s="148"/>
      <c r="Q52" s="148"/>
      <c r="R52" s="148"/>
      <c r="S52" s="148"/>
      <c r="T52" s="148"/>
      <c r="U52" s="148"/>
      <c r="V52" s="148"/>
      <c r="W52" s="148"/>
      <c r="X52" s="148"/>
      <c r="Y52" s="148"/>
      <c r="Z52" s="148"/>
      <c r="AA52" s="148"/>
      <c r="AB52" s="148"/>
      <c r="AC52" s="148"/>
      <c r="AD52" s="148"/>
      <c r="AE52" s="148"/>
      <c r="AF52" s="148"/>
      <c r="AG52" s="148"/>
      <c r="AH52" s="148"/>
      <c r="AI52" s="148"/>
      <c r="AJ52" s="148"/>
      <c r="AK52" s="145"/>
      <c r="AL52" s="145"/>
      <c r="AM52" s="145"/>
      <c r="AN52" s="145"/>
      <c r="AO52" s="16"/>
      <c r="AP52" s="16"/>
      <c r="AQ52" s="16"/>
      <c r="AR52" s="16"/>
      <c r="AS52" s="16"/>
      <c r="AT52" s="16"/>
      <c r="AU52" s="16"/>
      <c r="AV52" s="16"/>
      <c r="AW52" s="16"/>
      <c r="AX52" s="16"/>
      <c r="AY52" s="16"/>
      <c r="AZ52" s="16"/>
      <c r="BA52" s="16"/>
      <c r="BB52" s="16"/>
      <c r="BC52" s="16"/>
      <c r="BD52" s="16"/>
      <c r="BE52" s="16"/>
      <c r="BF52" s="16"/>
      <c r="BG52" s="16"/>
      <c r="BH52" s="16"/>
      <c r="BI52" s="16"/>
      <c r="BJ52" s="16"/>
      <c r="BK52" s="16"/>
      <c r="BL52" s="16"/>
      <c r="BM52" s="16"/>
      <c r="BN52" s="16"/>
      <c r="BO52" s="16"/>
      <c r="BP52" s="16"/>
      <c r="BQ52" s="16"/>
      <c r="BR52" s="16"/>
      <c r="BS52" s="16"/>
      <c r="BT52" s="16"/>
      <c r="BU52" s="16"/>
      <c r="BV52" s="16"/>
      <c r="BW52" s="16"/>
      <c r="BX52" s="16"/>
    </row>
    <row r="53" spans="1:76" ht="15.95" customHeight="1" x14ac:dyDescent="0.25">
      <c r="A53" s="149" t="s">
        <v>225</v>
      </c>
      <c r="B53" s="149"/>
      <c r="C53" s="149"/>
      <c r="D53" s="149"/>
      <c r="E53" s="149"/>
      <c r="F53" s="149"/>
      <c r="G53" s="149"/>
      <c r="H53" s="149"/>
      <c r="I53" s="149"/>
      <c r="J53" s="149"/>
      <c r="K53" s="149"/>
      <c r="L53" s="149"/>
      <c r="M53" s="149"/>
      <c r="N53" s="149"/>
      <c r="O53" s="149"/>
      <c r="P53" s="149"/>
      <c r="Q53" s="149"/>
      <c r="R53" s="149"/>
      <c r="S53" s="149"/>
      <c r="T53" s="149"/>
      <c r="U53" s="149"/>
      <c r="V53" s="149"/>
      <c r="W53" s="149"/>
      <c r="X53" s="149"/>
      <c r="Y53" s="149"/>
      <c r="Z53" s="149"/>
      <c r="AA53" s="149"/>
      <c r="AB53" s="149"/>
      <c r="AC53" s="149"/>
      <c r="AD53" s="149"/>
      <c r="AE53" s="149"/>
      <c r="AF53" s="149"/>
      <c r="AG53" s="149"/>
      <c r="AH53" s="149"/>
      <c r="AI53" s="149"/>
      <c r="AJ53" s="149"/>
      <c r="AK53" s="138"/>
      <c r="AL53" s="138"/>
      <c r="AM53" s="138"/>
      <c r="AN53" s="138"/>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row>
    <row r="54" spans="1:76" ht="15.95" customHeight="1" x14ac:dyDescent="0.25">
      <c r="A54" s="135" t="s">
        <v>226</v>
      </c>
      <c r="B54" s="135"/>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135"/>
      <c r="AD54" s="135"/>
      <c r="AE54" s="135"/>
      <c r="AF54" s="135"/>
      <c r="AG54" s="135"/>
      <c r="AH54" s="135"/>
      <c r="AI54" s="135"/>
      <c r="AJ54" s="135"/>
      <c r="AK54" s="138"/>
      <c r="AL54" s="138"/>
      <c r="AM54" s="138"/>
      <c r="AN54" s="138"/>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row>
    <row r="55" spans="1:76" ht="15.95" customHeight="1" x14ac:dyDescent="0.25">
      <c r="A55" s="135" t="s">
        <v>227</v>
      </c>
      <c r="B55" s="135"/>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5"/>
      <c r="AK55" s="138"/>
      <c r="AL55" s="138"/>
      <c r="AM55" s="138"/>
      <c r="AN55" s="138"/>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row>
    <row r="56" spans="1:76" ht="15.95" customHeight="1" x14ac:dyDescent="0.25">
      <c r="A56" s="141" t="s">
        <v>228</v>
      </c>
      <c r="B56" s="141"/>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1"/>
      <c r="AJ56" s="141"/>
      <c r="AK56" s="140"/>
      <c r="AL56" s="140"/>
      <c r="AM56" s="140"/>
      <c r="AN56" s="140"/>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row>
    <row r="57" spans="1:76" s="9" customFormat="1" ht="9.9499999999999993" customHeight="1" x14ac:dyDescent="0.2"/>
    <row r="58" spans="1:76" ht="15.95" customHeight="1" x14ac:dyDescent="0.25">
      <c r="A58" s="148" t="s">
        <v>229</v>
      </c>
      <c r="B58" s="148"/>
      <c r="C58" s="148"/>
      <c r="D58" s="148"/>
      <c r="E58" s="148"/>
      <c r="F58" s="148"/>
      <c r="G58" s="148"/>
      <c r="H58" s="148"/>
      <c r="I58" s="148"/>
      <c r="J58" s="148"/>
      <c r="K58" s="148"/>
      <c r="L58" s="148"/>
      <c r="M58" s="148"/>
      <c r="N58" s="148"/>
      <c r="O58" s="148"/>
      <c r="P58" s="148"/>
      <c r="Q58" s="148"/>
      <c r="R58" s="148"/>
      <c r="S58" s="148"/>
      <c r="T58" s="148"/>
      <c r="U58" s="148"/>
      <c r="V58" s="148"/>
      <c r="W58" s="148"/>
      <c r="X58" s="148"/>
      <c r="Y58" s="148"/>
      <c r="Z58" s="148"/>
      <c r="AA58" s="148"/>
      <c r="AB58" s="148"/>
      <c r="AC58" s="148"/>
      <c r="AD58" s="148"/>
      <c r="AE58" s="148"/>
      <c r="AF58" s="148"/>
      <c r="AG58" s="148"/>
      <c r="AH58" s="148"/>
      <c r="AI58" s="148"/>
      <c r="AJ58" s="148"/>
      <c r="AK58" s="145"/>
      <c r="AL58" s="145"/>
      <c r="AM58" s="145"/>
      <c r="AN58" s="145"/>
      <c r="AO58" s="16"/>
      <c r="AP58" s="16"/>
      <c r="AQ58" s="16"/>
      <c r="AR58" s="16"/>
      <c r="AS58" s="16"/>
      <c r="AT58" s="16"/>
      <c r="AU58" s="16"/>
      <c r="AV58" s="16"/>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row>
    <row r="59" spans="1:76" ht="15.95" customHeight="1" x14ac:dyDescent="0.25">
      <c r="A59" s="146" t="s">
        <v>230</v>
      </c>
      <c r="B59" s="146"/>
      <c r="C59" s="146"/>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46"/>
      <c r="AB59" s="146"/>
      <c r="AC59" s="146"/>
      <c r="AD59" s="146"/>
      <c r="AE59" s="146"/>
      <c r="AF59" s="146"/>
      <c r="AG59" s="146"/>
      <c r="AH59" s="146"/>
      <c r="AI59" s="146"/>
      <c r="AJ59" s="146"/>
      <c r="AK59" s="138"/>
      <c r="AL59" s="138"/>
      <c r="AM59" s="138"/>
      <c r="AN59" s="138"/>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row>
    <row r="60" spans="1:76" ht="15.95" customHeight="1" x14ac:dyDescent="0.25">
      <c r="A60" s="135" t="s">
        <v>231</v>
      </c>
      <c r="B60" s="135"/>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35"/>
      <c r="AD60" s="135"/>
      <c r="AE60" s="135"/>
      <c r="AF60" s="135"/>
      <c r="AG60" s="135"/>
      <c r="AH60" s="135"/>
      <c r="AI60" s="135"/>
      <c r="AJ60" s="135"/>
      <c r="AK60" s="138"/>
      <c r="AL60" s="138"/>
      <c r="AM60" s="138"/>
      <c r="AN60" s="138"/>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row>
    <row r="61" spans="1:76" ht="33" customHeight="1" x14ac:dyDescent="0.25">
      <c r="A61" s="135" t="s">
        <v>232</v>
      </c>
      <c r="B61" s="135"/>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35"/>
      <c r="AD61" s="135"/>
      <c r="AE61" s="135"/>
      <c r="AF61" s="135"/>
      <c r="AG61" s="135"/>
      <c r="AH61" s="135"/>
      <c r="AI61" s="135"/>
      <c r="AJ61" s="135"/>
      <c r="AK61" s="138"/>
      <c r="AL61" s="138"/>
      <c r="AM61" s="138"/>
      <c r="AN61" s="138"/>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row>
    <row r="62" spans="1:76" ht="15.95" customHeight="1" x14ac:dyDescent="0.25">
      <c r="A62" s="135" t="s">
        <v>207</v>
      </c>
      <c r="B62" s="135"/>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35"/>
      <c r="AD62" s="135"/>
      <c r="AE62" s="135"/>
      <c r="AF62" s="135"/>
      <c r="AG62" s="135"/>
      <c r="AH62" s="135"/>
      <c r="AI62" s="135"/>
      <c r="AJ62" s="135"/>
      <c r="AK62" s="138"/>
      <c r="AL62" s="138"/>
      <c r="AM62" s="138"/>
      <c r="AN62" s="138"/>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c r="BW62" s="5"/>
      <c r="BX62" s="5"/>
    </row>
    <row r="63" spans="1:76" ht="15.95" customHeight="1" x14ac:dyDescent="0.25">
      <c r="A63" s="135"/>
      <c r="B63" s="135"/>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35"/>
      <c r="AD63" s="135"/>
      <c r="AE63" s="135"/>
      <c r="AF63" s="135"/>
      <c r="AG63" s="135"/>
      <c r="AH63" s="135"/>
      <c r="AI63" s="135"/>
      <c r="AJ63" s="135"/>
      <c r="AK63" s="138"/>
      <c r="AL63" s="138"/>
      <c r="AM63" s="138"/>
      <c r="AN63" s="138"/>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row>
    <row r="64" spans="1:76" ht="15.95" customHeight="1" x14ac:dyDescent="0.25">
      <c r="A64" s="135"/>
      <c r="B64" s="135"/>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35"/>
      <c r="AD64" s="135"/>
      <c r="AE64" s="135"/>
      <c r="AF64" s="135"/>
      <c r="AG64" s="135"/>
      <c r="AH64" s="135"/>
      <c r="AI64" s="135"/>
      <c r="AJ64" s="135"/>
      <c r="AK64" s="138"/>
      <c r="AL64" s="138"/>
      <c r="AM64" s="138"/>
      <c r="AN64" s="138"/>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row>
    <row r="65" spans="1:76" ht="33" customHeight="1" x14ac:dyDescent="0.25">
      <c r="A65" s="135" t="s">
        <v>233</v>
      </c>
      <c r="B65" s="135"/>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35"/>
      <c r="AD65" s="135"/>
      <c r="AE65" s="135"/>
      <c r="AF65" s="135"/>
      <c r="AG65" s="135"/>
      <c r="AH65" s="135"/>
      <c r="AI65" s="135"/>
      <c r="AJ65" s="135"/>
      <c r="AK65" s="138"/>
      <c r="AL65" s="138"/>
      <c r="AM65" s="138"/>
      <c r="AN65" s="138"/>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row>
    <row r="66" spans="1:76" ht="33" customHeight="1" x14ac:dyDescent="0.25">
      <c r="A66" s="147" t="s">
        <v>234</v>
      </c>
      <c r="B66" s="147"/>
      <c r="C66" s="147"/>
      <c r="D66" s="147"/>
      <c r="E66" s="147"/>
      <c r="F66" s="147"/>
      <c r="G66" s="147"/>
      <c r="H66" s="147"/>
      <c r="I66" s="147"/>
      <c r="J66" s="147"/>
      <c r="K66" s="147"/>
      <c r="L66" s="147"/>
      <c r="M66" s="147"/>
      <c r="N66" s="147"/>
      <c r="O66" s="147"/>
      <c r="P66" s="147"/>
      <c r="Q66" s="147"/>
      <c r="R66" s="147"/>
      <c r="S66" s="147"/>
      <c r="T66" s="147"/>
      <c r="U66" s="147"/>
      <c r="V66" s="147"/>
      <c r="W66" s="147"/>
      <c r="X66" s="147"/>
      <c r="Y66" s="147"/>
      <c r="Z66" s="147"/>
      <c r="AA66" s="147"/>
      <c r="AB66" s="147"/>
      <c r="AC66" s="147"/>
      <c r="AD66" s="147"/>
      <c r="AE66" s="147"/>
      <c r="AF66" s="147"/>
      <c r="AG66" s="147"/>
      <c r="AH66" s="147"/>
      <c r="AI66" s="147"/>
      <c r="AJ66" s="147"/>
      <c r="AK66" s="138"/>
      <c r="AL66" s="138"/>
      <c r="AM66" s="138"/>
      <c r="AN66" s="138"/>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row>
    <row r="67" spans="1:76" ht="33" customHeight="1" x14ac:dyDescent="0.25">
      <c r="A67" s="135" t="s">
        <v>235</v>
      </c>
      <c r="B67" s="135"/>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35"/>
      <c r="AD67" s="135"/>
      <c r="AE67" s="135"/>
      <c r="AF67" s="135"/>
      <c r="AG67" s="135"/>
      <c r="AH67" s="135"/>
      <c r="AI67" s="135"/>
      <c r="AJ67" s="135"/>
      <c r="AK67" s="138"/>
      <c r="AL67" s="138"/>
      <c r="AM67" s="138"/>
      <c r="AN67" s="138"/>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row>
    <row r="68" spans="1:76" ht="33" customHeight="1" x14ac:dyDescent="0.25">
      <c r="A68" s="147" t="s">
        <v>236</v>
      </c>
      <c r="B68" s="147"/>
      <c r="C68" s="147"/>
      <c r="D68" s="147"/>
      <c r="E68" s="147"/>
      <c r="F68" s="147"/>
      <c r="G68" s="147"/>
      <c r="H68" s="147"/>
      <c r="I68" s="147"/>
      <c r="J68" s="147"/>
      <c r="K68" s="147"/>
      <c r="L68" s="147"/>
      <c r="M68" s="147"/>
      <c r="N68" s="147"/>
      <c r="O68" s="147"/>
      <c r="P68" s="147"/>
      <c r="Q68" s="147"/>
      <c r="R68" s="147"/>
      <c r="S68" s="147"/>
      <c r="T68" s="147"/>
      <c r="U68" s="147"/>
      <c r="V68" s="147"/>
      <c r="W68" s="147"/>
      <c r="X68" s="147"/>
      <c r="Y68" s="147"/>
      <c r="Z68" s="147"/>
      <c r="AA68" s="147"/>
      <c r="AB68" s="147"/>
      <c r="AC68" s="147"/>
      <c r="AD68" s="147"/>
      <c r="AE68" s="147"/>
      <c r="AF68" s="147"/>
      <c r="AG68" s="147"/>
      <c r="AH68" s="147"/>
      <c r="AI68" s="147"/>
      <c r="AJ68" s="147"/>
      <c r="AK68" s="138"/>
      <c r="AL68" s="138"/>
      <c r="AM68" s="138"/>
      <c r="AN68" s="138"/>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row>
    <row r="69" spans="1:76" ht="15.95" customHeight="1" x14ac:dyDescent="0.25">
      <c r="A69" s="135" t="s">
        <v>237</v>
      </c>
      <c r="B69" s="135"/>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35"/>
      <c r="AD69" s="135"/>
      <c r="AE69" s="135"/>
      <c r="AF69" s="135"/>
      <c r="AG69" s="135"/>
      <c r="AH69" s="135"/>
      <c r="AI69" s="135"/>
      <c r="AJ69" s="135"/>
      <c r="AK69" s="138"/>
      <c r="AL69" s="138"/>
      <c r="AM69" s="138"/>
      <c r="AN69" s="138"/>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row>
    <row r="70" spans="1:76" ht="33" customHeight="1" x14ac:dyDescent="0.25">
      <c r="A70" s="147" t="s">
        <v>238</v>
      </c>
      <c r="B70" s="147"/>
      <c r="C70" s="147"/>
      <c r="D70" s="147"/>
      <c r="E70" s="147"/>
      <c r="F70" s="147"/>
      <c r="G70" s="147"/>
      <c r="H70" s="147"/>
      <c r="I70" s="147"/>
      <c r="J70" s="147"/>
      <c r="K70" s="147"/>
      <c r="L70" s="147"/>
      <c r="M70" s="147"/>
      <c r="N70" s="147"/>
      <c r="O70" s="147"/>
      <c r="P70" s="147"/>
      <c r="Q70" s="147"/>
      <c r="R70" s="147"/>
      <c r="S70" s="147"/>
      <c r="T70" s="147"/>
      <c r="U70" s="147"/>
      <c r="V70" s="147"/>
      <c r="W70" s="147"/>
      <c r="X70" s="147"/>
      <c r="Y70" s="147"/>
      <c r="Z70" s="147"/>
      <c r="AA70" s="147"/>
      <c r="AB70" s="147"/>
      <c r="AC70" s="147"/>
      <c r="AD70" s="147"/>
      <c r="AE70" s="147"/>
      <c r="AF70" s="147"/>
      <c r="AG70" s="147"/>
      <c r="AH70" s="147"/>
      <c r="AI70" s="147"/>
      <c r="AJ70" s="147"/>
      <c r="AK70" s="138"/>
      <c r="AL70" s="138"/>
      <c r="AM70" s="138"/>
      <c r="AN70" s="138"/>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row>
    <row r="71" spans="1:76" ht="15.95" customHeight="1" x14ac:dyDescent="0.25">
      <c r="A71" s="135" t="s">
        <v>210</v>
      </c>
      <c r="B71" s="135"/>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35"/>
      <c r="AD71" s="135"/>
      <c r="AE71" s="135"/>
      <c r="AF71" s="135"/>
      <c r="AG71" s="135"/>
      <c r="AH71" s="135"/>
      <c r="AI71" s="135"/>
      <c r="AJ71" s="135"/>
      <c r="AK71" s="138"/>
      <c r="AL71" s="138"/>
      <c r="AM71" s="138"/>
      <c r="AN71" s="138"/>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row>
    <row r="72" spans="1:76" ht="33" customHeight="1" x14ac:dyDescent="0.25">
      <c r="A72" s="143" t="s">
        <v>239</v>
      </c>
      <c r="B72" s="143"/>
      <c r="C72" s="143"/>
      <c r="D72" s="143"/>
      <c r="E72" s="143"/>
      <c r="F72" s="143"/>
      <c r="G72" s="143"/>
      <c r="H72" s="143"/>
      <c r="I72" s="143"/>
      <c r="J72" s="143"/>
      <c r="K72" s="143"/>
      <c r="L72" s="143"/>
      <c r="M72" s="143"/>
      <c r="N72" s="143"/>
      <c r="O72" s="143"/>
      <c r="P72" s="143"/>
      <c r="Q72" s="143"/>
      <c r="R72" s="143"/>
      <c r="S72" s="143"/>
      <c r="T72" s="143"/>
      <c r="U72" s="143"/>
      <c r="V72" s="143"/>
      <c r="W72" s="143"/>
      <c r="X72" s="143"/>
      <c r="Y72" s="143"/>
      <c r="Z72" s="143"/>
      <c r="AA72" s="143"/>
      <c r="AB72" s="143"/>
      <c r="AC72" s="143"/>
      <c r="AD72" s="143"/>
      <c r="AE72" s="143"/>
      <c r="AF72" s="143"/>
      <c r="AG72" s="143"/>
      <c r="AH72" s="143"/>
      <c r="AI72" s="143"/>
      <c r="AJ72" s="143"/>
      <c r="AK72" s="140"/>
      <c r="AL72" s="140"/>
      <c r="AM72" s="140"/>
      <c r="AN72" s="140"/>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row>
    <row r="73" spans="1:76" s="9" customFormat="1" ht="8.1" customHeight="1" x14ac:dyDescent="0.2"/>
    <row r="74" spans="1:76" ht="15.95" customHeight="1" x14ac:dyDescent="0.25">
      <c r="A74" s="144" t="s">
        <v>240</v>
      </c>
      <c r="B74" s="144"/>
      <c r="C74" s="144"/>
      <c r="D74" s="144"/>
      <c r="E74" s="144"/>
      <c r="F74" s="144"/>
      <c r="G74" s="144"/>
      <c r="H74" s="144"/>
      <c r="I74" s="144"/>
      <c r="J74" s="144"/>
      <c r="K74" s="144"/>
      <c r="L74" s="144"/>
      <c r="M74" s="144"/>
      <c r="N74" s="144"/>
      <c r="O74" s="144"/>
      <c r="P74" s="144"/>
      <c r="Q74" s="144"/>
      <c r="R74" s="144"/>
      <c r="S74" s="144"/>
      <c r="T74" s="144"/>
      <c r="U74" s="144"/>
      <c r="V74" s="144"/>
      <c r="W74" s="144"/>
      <c r="X74" s="144"/>
      <c r="Y74" s="144"/>
      <c r="Z74" s="144"/>
      <c r="AA74" s="144"/>
      <c r="AB74" s="144"/>
      <c r="AC74" s="144"/>
      <c r="AD74" s="144"/>
      <c r="AE74" s="144"/>
      <c r="AF74" s="144"/>
      <c r="AG74" s="144"/>
      <c r="AH74" s="144"/>
      <c r="AI74" s="144"/>
      <c r="AJ74" s="144"/>
      <c r="AK74" s="145"/>
      <c r="AL74" s="145"/>
      <c r="AM74" s="145"/>
      <c r="AN74" s="145"/>
      <c r="AO74" s="16"/>
      <c r="AP74" s="16"/>
      <c r="AQ74" s="16"/>
      <c r="AR74" s="16"/>
      <c r="AS74" s="16"/>
      <c r="AT74" s="16"/>
      <c r="AU74" s="16"/>
      <c r="AV74" s="16"/>
      <c r="AW74" s="16"/>
      <c r="AX74" s="16"/>
      <c r="AY74" s="16"/>
      <c r="AZ74" s="16"/>
      <c r="BA74" s="16"/>
      <c r="BB74" s="16"/>
      <c r="BC74" s="16"/>
      <c r="BD74" s="16"/>
      <c r="BE74" s="16"/>
      <c r="BF74" s="16"/>
      <c r="BG74" s="16"/>
      <c r="BH74" s="16"/>
      <c r="BI74" s="16"/>
      <c r="BJ74" s="16"/>
      <c r="BK74" s="16"/>
      <c r="BL74" s="16"/>
      <c r="BM74" s="16"/>
      <c r="BN74" s="16"/>
      <c r="BO74" s="16"/>
      <c r="BP74" s="16"/>
      <c r="BQ74" s="16"/>
      <c r="BR74" s="16"/>
      <c r="BS74" s="16"/>
      <c r="BT74" s="16"/>
      <c r="BU74" s="16"/>
      <c r="BV74" s="16"/>
      <c r="BW74" s="16"/>
      <c r="BX74" s="16"/>
    </row>
    <row r="75" spans="1:76" ht="33" customHeight="1" x14ac:dyDescent="0.25">
      <c r="A75" s="146" t="s">
        <v>236</v>
      </c>
      <c r="B75" s="146"/>
      <c r="C75" s="146"/>
      <c r="D75" s="146"/>
      <c r="E75" s="146"/>
      <c r="F75" s="146"/>
      <c r="G75" s="146"/>
      <c r="H75" s="146"/>
      <c r="I75" s="146"/>
      <c r="J75" s="146"/>
      <c r="K75" s="146"/>
      <c r="L75" s="146"/>
      <c r="M75" s="146"/>
      <c r="N75" s="146"/>
      <c r="O75" s="146"/>
      <c r="P75" s="146"/>
      <c r="Q75" s="146"/>
      <c r="R75" s="146"/>
      <c r="S75" s="146"/>
      <c r="T75" s="146"/>
      <c r="U75" s="146"/>
      <c r="V75" s="146"/>
      <c r="W75" s="146"/>
      <c r="X75" s="146"/>
      <c r="Y75" s="146"/>
      <c r="Z75" s="146"/>
      <c r="AA75" s="146"/>
      <c r="AB75" s="146"/>
      <c r="AC75" s="146"/>
      <c r="AD75" s="146"/>
      <c r="AE75" s="146"/>
      <c r="AF75" s="146"/>
      <c r="AG75" s="146"/>
      <c r="AH75" s="146"/>
      <c r="AI75" s="146"/>
      <c r="AJ75" s="146"/>
      <c r="AK75" s="138"/>
      <c r="AL75" s="138"/>
      <c r="AM75" s="138"/>
      <c r="AN75" s="138"/>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row>
    <row r="76" spans="1:76" ht="15.95" customHeight="1" x14ac:dyDescent="0.25">
      <c r="A76" s="142" t="s">
        <v>235</v>
      </c>
      <c r="B76" s="142"/>
      <c r="C76" s="142"/>
      <c r="D76" s="142"/>
      <c r="E76" s="142"/>
      <c r="F76" s="142"/>
      <c r="G76" s="142"/>
      <c r="H76" s="142"/>
      <c r="I76" s="142"/>
      <c r="J76" s="142"/>
      <c r="K76" s="142"/>
      <c r="L76" s="142"/>
      <c r="M76" s="142"/>
      <c r="N76" s="142"/>
      <c r="O76" s="142"/>
      <c r="P76" s="142"/>
      <c r="Q76" s="142"/>
      <c r="R76" s="142"/>
      <c r="S76" s="142"/>
      <c r="T76" s="142"/>
      <c r="U76" s="142"/>
      <c r="V76" s="142"/>
      <c r="W76" s="142"/>
      <c r="X76" s="142"/>
      <c r="Y76" s="142"/>
      <c r="Z76" s="142"/>
      <c r="AA76" s="142"/>
      <c r="AB76" s="142"/>
      <c r="AC76" s="142"/>
      <c r="AD76" s="142"/>
      <c r="AE76" s="142"/>
      <c r="AF76" s="142"/>
      <c r="AG76" s="142"/>
      <c r="AH76" s="142"/>
      <c r="AI76" s="142"/>
      <c r="AJ76" s="142"/>
      <c r="AK76" s="138"/>
      <c r="AL76" s="138"/>
      <c r="AM76" s="138"/>
      <c r="AN76" s="138"/>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row>
    <row r="77" spans="1:76" ht="15.95" customHeight="1" x14ac:dyDescent="0.25">
      <c r="A77" s="142" t="s">
        <v>237</v>
      </c>
      <c r="B77" s="142"/>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8"/>
      <c r="AL77" s="138"/>
      <c r="AM77" s="138"/>
      <c r="AN77" s="138"/>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row>
    <row r="78" spans="1:76" ht="15.95" customHeight="1" x14ac:dyDescent="0.25">
      <c r="A78" s="142" t="s">
        <v>210</v>
      </c>
      <c r="B78" s="142"/>
      <c r="C78" s="142"/>
      <c r="D78" s="142"/>
      <c r="E78" s="142"/>
      <c r="F78" s="142"/>
      <c r="G78" s="142"/>
      <c r="H78" s="142"/>
      <c r="I78" s="142"/>
      <c r="J78" s="142"/>
      <c r="K78" s="142"/>
      <c r="L78" s="142"/>
      <c r="M78" s="142"/>
      <c r="N78" s="142"/>
      <c r="O78" s="142"/>
      <c r="P78" s="142"/>
      <c r="Q78" s="142"/>
      <c r="R78" s="142"/>
      <c r="S78" s="142"/>
      <c r="T78" s="142"/>
      <c r="U78" s="142"/>
      <c r="V78" s="142"/>
      <c r="W78" s="142"/>
      <c r="X78" s="142"/>
      <c r="Y78" s="142"/>
      <c r="Z78" s="142"/>
      <c r="AA78" s="142"/>
      <c r="AB78" s="142"/>
      <c r="AC78" s="142"/>
      <c r="AD78" s="142"/>
      <c r="AE78" s="142"/>
      <c r="AF78" s="142"/>
      <c r="AG78" s="142"/>
      <c r="AH78" s="142"/>
      <c r="AI78" s="142"/>
      <c r="AJ78" s="142"/>
      <c r="AK78" s="138"/>
      <c r="AL78" s="138"/>
      <c r="AM78" s="138"/>
      <c r="AN78" s="138"/>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c r="BT78" s="5"/>
      <c r="BU78" s="5"/>
      <c r="BV78" s="5"/>
      <c r="BW78" s="5"/>
      <c r="BX78" s="5"/>
    </row>
    <row r="79" spans="1:76" ht="15.95" customHeight="1" x14ac:dyDescent="0.25">
      <c r="A79" s="142" t="s">
        <v>241</v>
      </c>
      <c r="B79" s="142"/>
      <c r="C79" s="142"/>
      <c r="D79" s="142"/>
      <c r="E79" s="142"/>
      <c r="F79" s="142"/>
      <c r="G79" s="142"/>
      <c r="H79" s="142"/>
      <c r="I79" s="142"/>
      <c r="J79" s="142"/>
      <c r="K79" s="142"/>
      <c r="L79" s="142"/>
      <c r="M79" s="142"/>
      <c r="N79" s="142"/>
      <c r="O79" s="142"/>
      <c r="P79" s="142"/>
      <c r="Q79" s="142"/>
      <c r="R79" s="142"/>
      <c r="S79" s="142"/>
      <c r="T79" s="142"/>
      <c r="U79" s="142"/>
      <c r="V79" s="142"/>
      <c r="W79" s="142"/>
      <c r="X79" s="142"/>
      <c r="Y79" s="142"/>
      <c r="Z79" s="142"/>
      <c r="AA79" s="142"/>
      <c r="AB79" s="142"/>
      <c r="AC79" s="142"/>
      <c r="AD79" s="142"/>
      <c r="AE79" s="142"/>
      <c r="AF79" s="142"/>
      <c r="AG79" s="142"/>
      <c r="AH79" s="142"/>
      <c r="AI79" s="142"/>
      <c r="AJ79" s="142"/>
      <c r="AK79" s="138"/>
      <c r="AL79" s="138"/>
      <c r="AM79" s="138"/>
      <c r="AN79" s="138"/>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row>
    <row r="80" spans="1:76" ht="15.95" customHeight="1" x14ac:dyDescent="0.25">
      <c r="A80" s="142" t="s">
        <v>242</v>
      </c>
      <c r="B80" s="142"/>
      <c r="C80" s="142"/>
      <c r="D80" s="142"/>
      <c r="E80" s="142"/>
      <c r="F80" s="142"/>
      <c r="G80" s="142"/>
      <c r="H80" s="142"/>
      <c r="I80" s="142"/>
      <c r="J80" s="142"/>
      <c r="K80" s="142"/>
      <c r="L80" s="142"/>
      <c r="M80" s="142"/>
      <c r="N80" s="142"/>
      <c r="O80" s="142"/>
      <c r="P80" s="142"/>
      <c r="Q80" s="142"/>
      <c r="R80" s="142"/>
      <c r="S80" s="142"/>
      <c r="T80" s="142"/>
      <c r="U80" s="142"/>
      <c r="V80" s="142"/>
      <c r="W80" s="142"/>
      <c r="X80" s="142"/>
      <c r="Y80" s="142"/>
      <c r="Z80" s="142"/>
      <c r="AA80" s="142"/>
      <c r="AB80" s="142"/>
      <c r="AC80" s="142"/>
      <c r="AD80" s="142"/>
      <c r="AE80" s="142"/>
      <c r="AF80" s="142"/>
      <c r="AG80" s="142"/>
      <c r="AH80" s="142"/>
      <c r="AI80" s="142"/>
      <c r="AJ80" s="142"/>
      <c r="AK80" s="138"/>
      <c r="AL80" s="138"/>
      <c r="AM80" s="138"/>
      <c r="AN80" s="138"/>
      <c r="AO80" s="5"/>
      <c r="AP80" s="5"/>
      <c r="AQ80" s="5"/>
      <c r="AR80" s="5"/>
      <c r="AS80" s="5"/>
      <c r="AT80" s="5"/>
      <c r="AU80" s="5"/>
      <c r="AV80" s="5"/>
      <c r="AW80" s="5"/>
      <c r="AX80" s="5"/>
      <c r="AY80" s="5"/>
      <c r="AZ80" s="5"/>
      <c r="BA80" s="5"/>
      <c r="BB80" s="5"/>
      <c r="BC80" s="5"/>
      <c r="BD80" s="5"/>
      <c r="BE80" s="5"/>
      <c r="BF80" s="5"/>
      <c r="BG80" s="5"/>
      <c r="BH80" s="5"/>
      <c r="BI80" s="5"/>
      <c r="BJ80" s="5"/>
      <c r="BK80" s="5"/>
      <c r="BL80" s="5"/>
      <c r="BM80" s="5"/>
      <c r="BN80" s="5"/>
      <c r="BO80" s="5"/>
      <c r="BP80" s="5"/>
      <c r="BQ80" s="5"/>
      <c r="BR80" s="5"/>
      <c r="BS80" s="5"/>
      <c r="BT80" s="5"/>
      <c r="BU80" s="5"/>
      <c r="BV80" s="5"/>
      <c r="BW80" s="5"/>
      <c r="BX80" s="5"/>
    </row>
    <row r="81" spans="1:76" ht="15.95" customHeight="1" x14ac:dyDescent="0.25">
      <c r="A81" s="142" t="s">
        <v>243</v>
      </c>
      <c r="B81" s="142"/>
      <c r="C81" s="142"/>
      <c r="D81" s="142"/>
      <c r="E81" s="142"/>
      <c r="F81" s="142"/>
      <c r="G81" s="142"/>
      <c r="H81" s="142"/>
      <c r="I81" s="142"/>
      <c r="J81" s="142"/>
      <c r="K81" s="142"/>
      <c r="L81" s="142"/>
      <c r="M81" s="142"/>
      <c r="N81" s="142"/>
      <c r="O81" s="142"/>
      <c r="P81" s="142"/>
      <c r="Q81" s="142"/>
      <c r="R81" s="142"/>
      <c r="S81" s="142"/>
      <c r="T81" s="142"/>
      <c r="U81" s="142"/>
      <c r="V81" s="142"/>
      <c r="W81" s="142"/>
      <c r="X81" s="142"/>
      <c r="Y81" s="142"/>
      <c r="Z81" s="142"/>
      <c r="AA81" s="142"/>
      <c r="AB81" s="142"/>
      <c r="AC81" s="142"/>
      <c r="AD81" s="142"/>
      <c r="AE81" s="142"/>
      <c r="AF81" s="142"/>
      <c r="AG81" s="142"/>
      <c r="AH81" s="142"/>
      <c r="AI81" s="142"/>
      <c r="AJ81" s="142"/>
      <c r="AK81" s="138"/>
      <c r="AL81" s="138"/>
      <c r="AM81" s="138"/>
      <c r="AN81" s="138"/>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row>
    <row r="82" spans="1:76" ht="15.95" customHeight="1" x14ac:dyDescent="0.25">
      <c r="A82" s="142" t="s">
        <v>244</v>
      </c>
      <c r="B82" s="142"/>
      <c r="C82" s="142"/>
      <c r="D82" s="142"/>
      <c r="E82" s="142"/>
      <c r="F82" s="142"/>
      <c r="G82" s="142"/>
      <c r="H82" s="142"/>
      <c r="I82" s="142"/>
      <c r="J82" s="142"/>
      <c r="K82" s="142"/>
      <c r="L82" s="142"/>
      <c r="M82" s="142"/>
      <c r="N82" s="142"/>
      <c r="O82" s="142"/>
      <c r="P82" s="142"/>
      <c r="Q82" s="142"/>
      <c r="R82" s="142"/>
      <c r="S82" s="142"/>
      <c r="T82" s="142"/>
      <c r="U82" s="142"/>
      <c r="V82" s="142"/>
      <c r="W82" s="142"/>
      <c r="X82" s="142"/>
      <c r="Y82" s="142"/>
      <c r="Z82" s="142"/>
      <c r="AA82" s="142"/>
      <c r="AB82" s="142"/>
      <c r="AC82" s="142"/>
      <c r="AD82" s="142"/>
      <c r="AE82" s="142"/>
      <c r="AF82" s="142"/>
      <c r="AG82" s="142"/>
      <c r="AH82" s="142"/>
      <c r="AI82" s="142"/>
      <c r="AJ82" s="142"/>
      <c r="AK82" s="138"/>
      <c r="AL82" s="138"/>
      <c r="AM82" s="138"/>
      <c r="AN82" s="138"/>
      <c r="AO82" s="5"/>
      <c r="AP82" s="5"/>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row>
    <row r="83" spans="1:76" ht="33" customHeight="1" x14ac:dyDescent="0.25">
      <c r="A83" s="137" t="s">
        <v>245</v>
      </c>
      <c r="B83" s="137"/>
      <c r="C83" s="137"/>
      <c r="D83" s="137"/>
      <c r="E83" s="137"/>
      <c r="F83" s="137"/>
      <c r="G83" s="137"/>
      <c r="H83" s="137"/>
      <c r="I83" s="137"/>
      <c r="J83" s="137"/>
      <c r="K83" s="137"/>
      <c r="L83" s="137"/>
      <c r="M83" s="137"/>
      <c r="N83" s="137"/>
      <c r="O83" s="137"/>
      <c r="P83" s="137"/>
      <c r="Q83" s="137"/>
      <c r="R83" s="137"/>
      <c r="S83" s="137"/>
      <c r="T83" s="137"/>
      <c r="U83" s="137"/>
      <c r="V83" s="137"/>
      <c r="W83" s="137"/>
      <c r="X83" s="137"/>
      <c r="Y83" s="137"/>
      <c r="Z83" s="137"/>
      <c r="AA83" s="137"/>
      <c r="AB83" s="137"/>
      <c r="AC83" s="137"/>
      <c r="AD83" s="137"/>
      <c r="AE83" s="137"/>
      <c r="AF83" s="137"/>
      <c r="AG83" s="137"/>
      <c r="AH83" s="137"/>
      <c r="AI83" s="137"/>
      <c r="AJ83" s="137"/>
      <c r="AK83" s="138"/>
      <c r="AL83" s="138"/>
      <c r="AM83" s="138"/>
      <c r="AN83" s="138"/>
      <c r="AO83" s="5"/>
      <c r="AP83" s="5"/>
      <c r="AQ83" s="5"/>
      <c r="AR83" s="5"/>
      <c r="AS83" s="5"/>
      <c r="AT83" s="5"/>
      <c r="AU83" s="5"/>
      <c r="AV83" s="5"/>
      <c r="AW83" s="5"/>
      <c r="AX83" s="5"/>
      <c r="AY83" s="5"/>
      <c r="AZ83" s="5"/>
      <c r="BA83" s="5"/>
      <c r="BB83" s="5"/>
      <c r="BC83" s="5"/>
      <c r="BD83" s="5"/>
      <c r="BE83" s="5"/>
      <c r="BF83" s="5"/>
      <c r="BG83" s="5"/>
      <c r="BH83" s="5"/>
      <c r="BI83" s="5"/>
      <c r="BJ83" s="5"/>
      <c r="BK83" s="5"/>
      <c r="BL83" s="5"/>
      <c r="BM83" s="5"/>
      <c r="BN83" s="5"/>
      <c r="BO83" s="5"/>
      <c r="BP83" s="5"/>
      <c r="BQ83" s="5"/>
      <c r="BR83" s="5"/>
      <c r="BS83" s="5"/>
      <c r="BT83" s="5"/>
      <c r="BU83" s="5"/>
      <c r="BV83" s="5"/>
      <c r="BW83" s="5"/>
      <c r="BX83" s="5"/>
    </row>
    <row r="84" spans="1:76" ht="33" customHeight="1" x14ac:dyDescent="0.25">
      <c r="A84" s="137" t="s">
        <v>246</v>
      </c>
      <c r="B84" s="137"/>
      <c r="C84" s="137"/>
      <c r="D84" s="137"/>
      <c r="E84" s="137"/>
      <c r="F84" s="137"/>
      <c r="G84" s="137"/>
      <c r="H84" s="137"/>
      <c r="I84" s="137"/>
      <c r="J84" s="137"/>
      <c r="K84" s="137"/>
      <c r="L84" s="137"/>
      <c r="M84" s="137"/>
      <c r="N84" s="137"/>
      <c r="O84" s="137"/>
      <c r="P84" s="137"/>
      <c r="Q84" s="137"/>
      <c r="R84" s="137"/>
      <c r="S84" s="137"/>
      <c r="T84" s="137"/>
      <c r="U84" s="137"/>
      <c r="V84" s="137"/>
      <c r="W84" s="137"/>
      <c r="X84" s="137"/>
      <c r="Y84" s="137"/>
      <c r="Z84" s="137"/>
      <c r="AA84" s="137"/>
      <c r="AB84" s="137"/>
      <c r="AC84" s="137"/>
      <c r="AD84" s="137"/>
      <c r="AE84" s="137"/>
      <c r="AF84" s="137"/>
      <c r="AG84" s="137"/>
      <c r="AH84" s="137"/>
      <c r="AI84" s="137"/>
      <c r="AJ84" s="137"/>
      <c r="AK84" s="138"/>
      <c r="AL84" s="138"/>
      <c r="AM84" s="138"/>
      <c r="AN84" s="138"/>
      <c r="AO84" s="5"/>
      <c r="AP84" s="5"/>
      <c r="AQ84" s="5"/>
      <c r="AR84" s="5"/>
      <c r="AS84" s="5"/>
      <c r="AT84" s="5"/>
      <c r="AU84" s="5"/>
      <c r="AV84" s="5"/>
      <c r="AW84" s="5"/>
      <c r="AX84" s="5"/>
      <c r="AY84" s="5"/>
      <c r="AZ84" s="5"/>
      <c r="BA84" s="5"/>
      <c r="BB84" s="5"/>
      <c r="BC84" s="5"/>
      <c r="BD84" s="5"/>
      <c r="BE84" s="5"/>
      <c r="BF84" s="5"/>
      <c r="BG84" s="5"/>
      <c r="BH84" s="5"/>
      <c r="BI84" s="5"/>
      <c r="BJ84" s="5"/>
      <c r="BK84" s="5"/>
      <c r="BL84" s="5"/>
      <c r="BM84" s="5"/>
      <c r="BN84" s="5"/>
      <c r="BO84" s="5"/>
      <c r="BP84" s="5"/>
      <c r="BQ84" s="5"/>
      <c r="BR84" s="5"/>
      <c r="BS84" s="5"/>
      <c r="BT84" s="5"/>
      <c r="BU84" s="5"/>
      <c r="BV84" s="5"/>
      <c r="BW84" s="5"/>
      <c r="BX84" s="5"/>
    </row>
    <row r="85" spans="1:76" ht="15.95" customHeight="1" x14ac:dyDescent="0.25">
      <c r="A85" s="142" t="s">
        <v>247</v>
      </c>
      <c r="B85" s="142"/>
      <c r="C85" s="142"/>
      <c r="D85" s="142"/>
      <c r="E85" s="142"/>
      <c r="F85" s="142"/>
      <c r="G85" s="142"/>
      <c r="H85" s="142"/>
      <c r="I85" s="142"/>
      <c r="J85" s="142"/>
      <c r="K85" s="142"/>
      <c r="L85" s="142"/>
      <c r="M85" s="142"/>
      <c r="N85" s="142"/>
      <c r="O85" s="142"/>
      <c r="P85" s="142"/>
      <c r="Q85" s="142"/>
      <c r="R85" s="142"/>
      <c r="S85" s="142"/>
      <c r="T85" s="142"/>
      <c r="U85" s="142"/>
      <c r="V85" s="142"/>
      <c r="W85" s="142"/>
      <c r="X85" s="142"/>
      <c r="Y85" s="142"/>
      <c r="Z85" s="142"/>
      <c r="AA85" s="142"/>
      <c r="AB85" s="142"/>
      <c r="AC85" s="142"/>
      <c r="AD85" s="142"/>
      <c r="AE85" s="142"/>
      <c r="AF85" s="142"/>
      <c r="AG85" s="142"/>
      <c r="AH85" s="142"/>
      <c r="AI85" s="142"/>
      <c r="AJ85" s="142"/>
      <c r="AK85" s="138"/>
      <c r="AL85" s="138"/>
      <c r="AM85" s="138"/>
      <c r="AN85" s="138"/>
      <c r="AO85" s="5"/>
      <c r="AP85" s="5"/>
      <c r="AQ85" s="5"/>
      <c r="AR85" s="5"/>
      <c r="AS85" s="5"/>
      <c r="AT85" s="5"/>
      <c r="AU85" s="5"/>
      <c r="AV85" s="5"/>
      <c r="AW85" s="5"/>
      <c r="AX85" s="5"/>
      <c r="AY85" s="5"/>
      <c r="AZ85" s="5"/>
      <c r="BA85" s="5"/>
      <c r="BB85" s="5"/>
      <c r="BC85" s="5"/>
      <c r="BD85" s="5"/>
      <c r="BE85" s="5"/>
      <c r="BF85" s="5"/>
      <c r="BG85" s="5"/>
      <c r="BH85" s="5"/>
      <c r="BI85" s="5"/>
      <c r="BJ85" s="5"/>
      <c r="BK85" s="5"/>
      <c r="BL85" s="5"/>
      <c r="BM85" s="5"/>
      <c r="BN85" s="5"/>
      <c r="BO85" s="5"/>
      <c r="BP85" s="5"/>
      <c r="BQ85" s="5"/>
      <c r="BR85" s="5"/>
      <c r="BS85" s="5"/>
      <c r="BT85" s="5"/>
      <c r="BU85" s="5"/>
      <c r="BV85" s="5"/>
      <c r="BW85" s="5"/>
      <c r="BX85" s="5"/>
    </row>
    <row r="86" spans="1:76" ht="33" customHeight="1" x14ac:dyDescent="0.25">
      <c r="A86" s="137" t="s">
        <v>248</v>
      </c>
      <c r="B86" s="137"/>
      <c r="C86" s="137"/>
      <c r="D86" s="137"/>
      <c r="E86" s="137"/>
      <c r="F86" s="137"/>
      <c r="G86" s="137"/>
      <c r="H86" s="137"/>
      <c r="I86" s="137"/>
      <c r="J86" s="137"/>
      <c r="K86" s="137"/>
      <c r="L86" s="137"/>
      <c r="M86" s="137"/>
      <c r="N86" s="137"/>
      <c r="O86" s="137"/>
      <c r="P86" s="137"/>
      <c r="Q86" s="137"/>
      <c r="R86" s="137"/>
      <c r="S86" s="137"/>
      <c r="T86" s="137"/>
      <c r="U86" s="137"/>
      <c r="V86" s="137"/>
      <c r="W86" s="137"/>
      <c r="X86" s="137"/>
      <c r="Y86" s="137"/>
      <c r="Z86" s="137"/>
      <c r="AA86" s="137"/>
      <c r="AB86" s="137"/>
      <c r="AC86" s="137"/>
      <c r="AD86" s="137"/>
      <c r="AE86" s="137"/>
      <c r="AF86" s="137"/>
      <c r="AG86" s="137"/>
      <c r="AH86" s="137"/>
      <c r="AI86" s="137"/>
      <c r="AJ86" s="137"/>
      <c r="AK86" s="138"/>
      <c r="AL86" s="138"/>
      <c r="AM86" s="138"/>
      <c r="AN86" s="138"/>
      <c r="AO86" s="5"/>
      <c r="AP86" s="5"/>
      <c r="AQ86" s="5"/>
      <c r="AR86" s="5"/>
      <c r="AS86" s="5"/>
      <c r="AT86" s="5"/>
      <c r="AU86" s="5"/>
      <c r="AV86" s="5"/>
      <c r="AW86" s="5"/>
      <c r="AX86" s="5"/>
      <c r="AY86" s="5"/>
      <c r="AZ86" s="5"/>
      <c r="BA86" s="5"/>
      <c r="BB86" s="5"/>
      <c r="BC86" s="5"/>
      <c r="BD86" s="5"/>
      <c r="BE86" s="5"/>
      <c r="BF86" s="5"/>
      <c r="BG86" s="5"/>
      <c r="BH86" s="5"/>
      <c r="BI86" s="5"/>
      <c r="BJ86" s="5"/>
      <c r="BK86" s="5"/>
      <c r="BL86" s="5"/>
      <c r="BM86" s="5"/>
      <c r="BN86" s="5"/>
      <c r="BO86" s="5"/>
      <c r="BP86" s="5"/>
      <c r="BQ86" s="5"/>
      <c r="BR86" s="5"/>
      <c r="BS86" s="5"/>
      <c r="BT86" s="5"/>
      <c r="BU86" s="5"/>
      <c r="BV86" s="5"/>
      <c r="BW86" s="5"/>
      <c r="BX86" s="5"/>
    </row>
    <row r="87" spans="1:76" ht="33" customHeight="1" x14ac:dyDescent="0.25">
      <c r="A87" s="137" t="s">
        <v>249</v>
      </c>
      <c r="B87" s="137"/>
      <c r="C87" s="137"/>
      <c r="D87" s="137"/>
      <c r="E87" s="137"/>
      <c r="F87" s="137"/>
      <c r="G87" s="137"/>
      <c r="H87" s="137"/>
      <c r="I87" s="137"/>
      <c r="J87" s="137"/>
      <c r="K87" s="137"/>
      <c r="L87" s="137"/>
      <c r="M87" s="137"/>
      <c r="N87" s="137"/>
      <c r="O87" s="137"/>
      <c r="P87" s="137"/>
      <c r="Q87" s="137"/>
      <c r="R87" s="137"/>
      <c r="S87" s="137"/>
      <c r="T87" s="137"/>
      <c r="U87" s="137"/>
      <c r="V87" s="137"/>
      <c r="W87" s="137"/>
      <c r="X87" s="137"/>
      <c r="Y87" s="137"/>
      <c r="Z87" s="137"/>
      <c r="AA87" s="137"/>
      <c r="AB87" s="137"/>
      <c r="AC87" s="137"/>
      <c r="AD87" s="137"/>
      <c r="AE87" s="137"/>
      <c r="AF87" s="137"/>
      <c r="AG87" s="137"/>
      <c r="AH87" s="137"/>
      <c r="AI87" s="137"/>
      <c r="AJ87" s="137"/>
      <c r="AK87" s="138"/>
      <c r="AL87" s="138"/>
      <c r="AM87" s="138"/>
      <c r="AN87" s="138"/>
      <c r="AO87" s="5"/>
      <c r="AP87" s="5"/>
      <c r="AQ87" s="5"/>
      <c r="AR87" s="5"/>
      <c r="AS87" s="5"/>
      <c r="AT87" s="5"/>
      <c r="AU87" s="5"/>
      <c r="AV87" s="5"/>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row>
    <row r="88" spans="1:76" ht="15.95" customHeight="1" x14ac:dyDescent="0.25">
      <c r="A88" s="137" t="s">
        <v>250</v>
      </c>
      <c r="B88" s="137"/>
      <c r="C88" s="137"/>
      <c r="D88" s="137"/>
      <c r="E88" s="137"/>
      <c r="F88" s="137"/>
      <c r="G88" s="137"/>
      <c r="H88" s="137"/>
      <c r="I88" s="137"/>
      <c r="J88" s="137"/>
      <c r="K88" s="137"/>
      <c r="L88" s="137"/>
      <c r="M88" s="137"/>
      <c r="N88" s="137"/>
      <c r="O88" s="137"/>
      <c r="P88" s="137"/>
      <c r="Q88" s="137"/>
      <c r="R88" s="137"/>
      <c r="S88" s="137"/>
      <c r="T88" s="137"/>
      <c r="U88" s="137"/>
      <c r="V88" s="137"/>
      <c r="W88" s="137"/>
      <c r="X88" s="137"/>
      <c r="Y88" s="137"/>
      <c r="Z88" s="137"/>
      <c r="AA88" s="137"/>
      <c r="AB88" s="137"/>
      <c r="AC88" s="137"/>
      <c r="AD88" s="137"/>
      <c r="AE88" s="137"/>
      <c r="AF88" s="137"/>
      <c r="AG88" s="137"/>
      <c r="AH88" s="137"/>
      <c r="AI88" s="137"/>
      <c r="AJ88" s="137"/>
      <c r="AK88" s="138"/>
      <c r="AL88" s="138"/>
      <c r="AM88" s="135"/>
      <c r="AN88" s="135"/>
      <c r="AO88" s="12"/>
      <c r="AP88" s="12"/>
      <c r="AQ88" s="12"/>
      <c r="AR88" s="12"/>
      <c r="AS88" s="12"/>
      <c r="AT88" s="12"/>
      <c r="AU88" s="12"/>
      <c r="AV88" s="12"/>
      <c r="AW88" s="12"/>
      <c r="AX88" s="12"/>
      <c r="AY88" s="12"/>
      <c r="AZ88" s="12"/>
      <c r="BA88" s="12"/>
      <c r="BB88" s="12"/>
      <c r="BC88" s="12"/>
      <c r="BD88" s="12"/>
      <c r="BE88" s="12"/>
      <c r="BF88" s="12"/>
      <c r="BG88" s="12"/>
      <c r="BH88" s="12"/>
      <c r="BI88" s="12"/>
      <c r="BJ88" s="12"/>
      <c r="BK88" s="12"/>
      <c r="BL88" s="12"/>
      <c r="BM88" s="12"/>
      <c r="BN88" s="12"/>
      <c r="BO88" s="12"/>
      <c r="BP88" s="12"/>
      <c r="BQ88" s="12"/>
      <c r="BR88" s="12"/>
      <c r="BS88" s="12"/>
      <c r="BT88" s="12"/>
      <c r="BU88" s="12"/>
      <c r="BV88" s="12"/>
      <c r="BW88" s="12"/>
      <c r="BX88" s="12"/>
    </row>
    <row r="89" spans="1:76" ht="15.95" customHeight="1" x14ac:dyDescent="0.25">
      <c r="A89" s="137" t="s">
        <v>251</v>
      </c>
      <c r="B89" s="137"/>
      <c r="C89" s="137"/>
      <c r="D89" s="137"/>
      <c r="E89" s="137"/>
      <c r="F89" s="137"/>
      <c r="G89" s="137"/>
      <c r="H89" s="137"/>
      <c r="I89" s="137"/>
      <c r="J89" s="137"/>
      <c r="K89" s="137"/>
      <c r="L89" s="137"/>
      <c r="M89" s="137"/>
      <c r="N89" s="137"/>
      <c r="O89" s="137"/>
      <c r="P89" s="137"/>
      <c r="Q89" s="137"/>
      <c r="R89" s="137"/>
      <c r="S89" s="137"/>
      <c r="T89" s="137"/>
      <c r="U89" s="137"/>
      <c r="V89" s="137"/>
      <c r="W89" s="137"/>
      <c r="X89" s="137"/>
      <c r="Y89" s="137"/>
      <c r="Z89" s="137"/>
      <c r="AA89" s="137"/>
      <c r="AB89" s="137"/>
      <c r="AC89" s="137"/>
      <c r="AD89" s="137"/>
      <c r="AE89" s="137"/>
      <c r="AF89" s="137"/>
      <c r="AG89" s="137"/>
      <c r="AH89" s="137"/>
      <c r="AI89" s="137"/>
      <c r="AJ89" s="137"/>
      <c r="AK89" s="138"/>
      <c r="AL89" s="138"/>
      <c r="AM89" s="135"/>
      <c r="AN89" s="135"/>
      <c r="AO89" s="12"/>
      <c r="AP89" s="12"/>
      <c r="AQ89" s="12"/>
      <c r="AR89" s="12"/>
      <c r="AS89" s="12"/>
      <c r="AT89" s="12"/>
      <c r="AU89" s="12"/>
      <c r="AV89" s="12"/>
      <c r="AW89" s="12"/>
      <c r="AX89" s="12"/>
      <c r="AY89" s="12"/>
      <c r="AZ89" s="12"/>
      <c r="BA89" s="12"/>
      <c r="BB89" s="12"/>
      <c r="BC89" s="12"/>
      <c r="BD89" s="12"/>
      <c r="BE89" s="12"/>
      <c r="BF89" s="12"/>
      <c r="BG89" s="12"/>
      <c r="BH89" s="12"/>
      <c r="BI89" s="12"/>
      <c r="BJ89" s="12"/>
      <c r="BK89" s="12"/>
      <c r="BL89" s="12"/>
      <c r="BM89" s="12"/>
      <c r="BN89" s="12"/>
      <c r="BO89" s="12"/>
      <c r="BP89" s="12"/>
      <c r="BQ89" s="12"/>
      <c r="BR89" s="12"/>
      <c r="BS89" s="12"/>
      <c r="BT89" s="12"/>
      <c r="BU89" s="12"/>
      <c r="BV89" s="12"/>
      <c r="BW89" s="12"/>
      <c r="BX89" s="12"/>
    </row>
    <row r="90" spans="1:76" ht="15.95" customHeight="1" x14ac:dyDescent="0.25">
      <c r="A90" s="139" t="s">
        <v>252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140"/>
      <c r="AL90" s="140"/>
      <c r="AM90" s="141"/>
      <c r="AN90" s="141"/>
      <c r="AO90" s="18"/>
      <c r="AP90" s="18"/>
      <c r="AQ90" s="18"/>
      <c r="AR90" s="18"/>
      <c r="AS90" s="18"/>
      <c r="AT90" s="18"/>
      <c r="AU90" s="18"/>
      <c r="AV90" s="18"/>
      <c r="AW90" s="18"/>
      <c r="AX90" s="18"/>
      <c r="AY90" s="18"/>
      <c r="AZ90" s="18"/>
      <c r="BA90" s="18"/>
      <c r="BB90" s="18"/>
      <c r="BC90" s="18"/>
      <c r="BD90" s="18"/>
      <c r="BE90" s="18"/>
      <c r="BF90" s="18"/>
      <c r="BG90" s="18"/>
      <c r="BH90" s="18"/>
      <c r="BI90" s="18"/>
      <c r="BJ90" s="18"/>
      <c r="BK90" s="18"/>
      <c r="BL90" s="18"/>
      <c r="BM90" s="18"/>
      <c r="BN90" s="18"/>
      <c r="BO90" s="18"/>
      <c r="BP90" s="18"/>
      <c r="BQ90" s="18"/>
      <c r="BR90" s="18"/>
      <c r="BS90" s="18"/>
      <c r="BT90" s="18"/>
      <c r="BU90" s="18"/>
      <c r="BV90" s="18"/>
      <c r="BW90" s="18"/>
      <c r="BX90" s="18"/>
    </row>
    <row r="91" spans="1:76" s="9" customFormat="1" ht="6.95" customHeight="1" x14ac:dyDescent="0.2"/>
    <row r="92" spans="1:76" ht="11.1" customHeight="1" x14ac:dyDescent="0.2">
      <c r="A92" s="9" t="s">
        <v>253</v>
      </c>
    </row>
    <row r="93" spans="1:76" ht="11.1" customHeight="1" x14ac:dyDescent="0.2">
      <c r="A93" s="9" t="s">
        <v>254</v>
      </c>
    </row>
    <row r="94" spans="1:76" ht="11.1" customHeight="1" x14ac:dyDescent="0.2">
      <c r="A94" s="9" t="s">
        <v>255</v>
      </c>
    </row>
    <row r="95" spans="1:76" ht="11.1" customHeight="1" x14ac:dyDescent="0.2">
      <c r="A95" s="9" t="s">
        <v>256</v>
      </c>
    </row>
    <row r="96" spans="1:76" ht="11.1" customHeight="1" x14ac:dyDescent="0.2">
      <c r="A96" s="9" t="s">
        <v>257</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pageSetUpPr autoPageBreaks="0"/>
  </sheetPr>
  <dimension ref="A1:L55"/>
  <sheetViews>
    <sheetView topLeftCell="A2" workbookViewId="0">
      <selection activeCell="I39" sqref="I39:J39"/>
    </sheetView>
  </sheetViews>
  <sheetFormatPr defaultColWidth="10.5" defaultRowHeight="11.45" customHeight="1" x14ac:dyDescent="0.2"/>
  <cols>
    <col min="1" max="1" width="10.5" style="44" customWidth="1"/>
    <col min="2" max="2" width="47.6640625" style="44" customWidth="1"/>
    <col min="3" max="4" width="19.33203125" style="44" customWidth="1"/>
    <col min="5" max="6" width="10.5" style="44" hidden="1" customWidth="1"/>
    <col min="7" max="10" width="19.33203125" style="44" customWidth="1"/>
    <col min="11" max="11" width="21" style="44" customWidth="1"/>
    <col min="12" max="12" width="32.5" style="44" customWidth="1"/>
    <col min="13" max="16384" width="10.5" style="47"/>
  </cols>
  <sheetData>
    <row r="1" spans="1:12" ht="15.95" customHeight="1" x14ac:dyDescent="0.25">
      <c r="C1" s="45" t="s">
        <v>176</v>
      </c>
      <c r="L1" s="46" t="s">
        <v>0</v>
      </c>
    </row>
    <row r="2" spans="1:12" ht="15.95" customHeight="1" x14ac:dyDescent="0.25">
      <c r="C2" s="45" t="s">
        <v>176</v>
      </c>
      <c r="L2" s="46" t="s">
        <v>1</v>
      </c>
    </row>
    <row r="3" spans="1:12" ht="15.95" customHeight="1" x14ac:dyDescent="0.25">
      <c r="C3" s="45" t="s">
        <v>176</v>
      </c>
      <c r="L3" s="46" t="s">
        <v>2</v>
      </c>
    </row>
    <row r="4" spans="1:12" ht="15.95" customHeight="1" x14ac:dyDescent="0.2"/>
    <row r="5" spans="1:12" ht="15.95" customHeight="1" x14ac:dyDescent="0.25">
      <c r="A5" s="163" t="s">
        <v>3</v>
      </c>
      <c r="B5" s="163"/>
      <c r="C5" s="163"/>
      <c r="D5" s="163"/>
      <c r="E5" s="163"/>
      <c r="F5" s="163"/>
      <c r="G5" s="163"/>
      <c r="H5" s="163"/>
      <c r="I5" s="163"/>
      <c r="J5" s="163"/>
      <c r="K5" s="163"/>
      <c r="L5" s="163"/>
    </row>
    <row r="6" spans="1:12" ht="15.95" customHeight="1" x14ac:dyDescent="0.2"/>
    <row r="7" spans="1:12" ht="18.95" customHeight="1" x14ac:dyDescent="0.3">
      <c r="A7" s="164" t="s">
        <v>4</v>
      </c>
      <c r="B7" s="164"/>
      <c r="C7" s="164"/>
      <c r="D7" s="164"/>
      <c r="E7" s="164"/>
      <c r="F7" s="164"/>
      <c r="G7" s="164"/>
      <c r="H7" s="164"/>
      <c r="I7" s="164"/>
      <c r="J7" s="164"/>
      <c r="K7" s="164"/>
      <c r="L7" s="164"/>
    </row>
    <row r="8" spans="1:12" ht="15.95" customHeight="1" x14ac:dyDescent="0.2"/>
    <row r="9" spans="1:12" ht="15.95" customHeight="1" x14ac:dyDescent="0.25">
      <c r="A9" s="163" t="s">
        <v>505</v>
      </c>
      <c r="B9" s="163"/>
      <c r="C9" s="163"/>
      <c r="D9" s="163"/>
      <c r="E9" s="163"/>
      <c r="F9" s="163"/>
      <c r="G9" s="163"/>
      <c r="H9" s="163"/>
      <c r="I9" s="163"/>
      <c r="J9" s="163"/>
      <c r="K9" s="163"/>
      <c r="L9" s="163"/>
    </row>
    <row r="10" spans="1:12" ht="15.95" customHeight="1" x14ac:dyDescent="0.25">
      <c r="A10" s="156" t="s">
        <v>5</v>
      </c>
      <c r="B10" s="156"/>
      <c r="C10" s="156"/>
      <c r="D10" s="156"/>
      <c r="E10" s="156"/>
      <c r="F10" s="156"/>
      <c r="G10" s="156"/>
      <c r="H10" s="156"/>
      <c r="I10" s="156"/>
      <c r="J10" s="156"/>
      <c r="K10" s="156"/>
      <c r="L10" s="156"/>
    </row>
    <row r="11" spans="1:12" ht="15.95" customHeight="1" x14ac:dyDescent="0.2"/>
    <row r="12" spans="1:12" ht="15.95" customHeight="1" x14ac:dyDescent="0.25">
      <c r="A12" s="163" t="s">
        <v>506</v>
      </c>
      <c r="B12" s="163"/>
      <c r="C12" s="163"/>
      <c r="D12" s="163"/>
      <c r="E12" s="163"/>
      <c r="F12" s="163"/>
      <c r="G12" s="163"/>
      <c r="H12" s="163"/>
      <c r="I12" s="163"/>
      <c r="J12" s="163"/>
      <c r="K12" s="163"/>
      <c r="L12" s="163"/>
    </row>
    <row r="13" spans="1:12" ht="15.95" customHeight="1" x14ac:dyDescent="0.25">
      <c r="A13" s="156" t="s">
        <v>6</v>
      </c>
      <c r="B13" s="156"/>
      <c r="C13" s="156"/>
      <c r="D13" s="156"/>
      <c r="E13" s="156"/>
      <c r="F13" s="156"/>
      <c r="G13" s="156"/>
      <c r="H13" s="156"/>
      <c r="I13" s="156"/>
      <c r="J13" s="156"/>
      <c r="K13" s="156"/>
      <c r="L13" s="156"/>
    </row>
    <row r="14" spans="1:12" ht="15.95" customHeight="1" x14ac:dyDescent="0.2"/>
    <row r="15" spans="1:12" ht="15.95" customHeight="1" x14ac:dyDescent="0.25">
      <c r="A15" s="157" t="s">
        <v>515</v>
      </c>
      <c r="B15" s="157"/>
      <c r="C15" s="157"/>
      <c r="D15" s="157"/>
      <c r="E15" s="157"/>
      <c r="F15" s="157"/>
      <c r="G15" s="157"/>
      <c r="H15" s="157"/>
      <c r="I15" s="157"/>
      <c r="J15" s="157"/>
      <c r="K15" s="157"/>
      <c r="L15" s="157"/>
    </row>
    <row r="16" spans="1:12" ht="15.95" customHeight="1" x14ac:dyDescent="0.25">
      <c r="A16" s="156" t="s">
        <v>7</v>
      </c>
      <c r="B16" s="156"/>
      <c r="C16" s="156"/>
      <c r="D16" s="156"/>
      <c r="E16" s="156"/>
      <c r="F16" s="156"/>
      <c r="G16" s="156"/>
      <c r="H16" s="156"/>
      <c r="I16" s="156"/>
      <c r="J16" s="156"/>
      <c r="K16" s="156"/>
      <c r="L16" s="156"/>
    </row>
    <row r="17" spans="1:12" ht="15.95" customHeight="1" x14ac:dyDescent="0.2"/>
    <row r="18" spans="1:12" ht="15.95" customHeight="1" x14ac:dyDescent="0.2"/>
    <row r="19" spans="1:12" ht="18.95" customHeight="1" x14ac:dyDescent="0.3">
      <c r="A19" s="158" t="s">
        <v>258</v>
      </c>
      <c r="B19" s="158"/>
      <c r="C19" s="158"/>
      <c r="D19" s="158"/>
      <c r="E19" s="158"/>
      <c r="F19" s="158"/>
      <c r="G19" s="158"/>
      <c r="H19" s="158"/>
      <c r="I19" s="158"/>
      <c r="J19" s="158"/>
      <c r="K19" s="158"/>
      <c r="L19" s="158"/>
    </row>
    <row r="20" spans="1:12" ht="11.1" customHeight="1" x14ac:dyDescent="0.2"/>
    <row r="21" spans="1:12" ht="15.95" customHeight="1" x14ac:dyDescent="0.2">
      <c r="A21" s="159" t="s">
        <v>259</v>
      </c>
      <c r="B21" s="159" t="s">
        <v>260</v>
      </c>
      <c r="C21" s="162" t="s">
        <v>261</v>
      </c>
      <c r="D21" s="162"/>
      <c r="E21" s="162"/>
      <c r="F21" s="162"/>
      <c r="G21" s="162"/>
      <c r="H21" s="162"/>
      <c r="I21" s="159" t="s">
        <v>262</v>
      </c>
      <c r="J21" s="159" t="s">
        <v>263</v>
      </c>
      <c r="K21" s="159" t="s">
        <v>264</v>
      </c>
      <c r="L21" s="159" t="s">
        <v>265</v>
      </c>
    </row>
    <row r="22" spans="1:12" ht="33" customHeight="1" x14ac:dyDescent="0.2">
      <c r="A22" s="160"/>
      <c r="B22" s="160"/>
      <c r="C22" s="162" t="s">
        <v>266</v>
      </c>
      <c r="D22" s="162"/>
      <c r="E22" s="106"/>
      <c r="F22" s="106"/>
      <c r="G22" s="162" t="s">
        <v>267</v>
      </c>
      <c r="H22" s="162"/>
      <c r="I22" s="160"/>
      <c r="J22" s="160"/>
      <c r="K22" s="160"/>
      <c r="L22" s="160"/>
    </row>
    <row r="23" spans="1:12" ht="33" customHeight="1" x14ac:dyDescent="0.2">
      <c r="A23" s="161"/>
      <c r="B23" s="161"/>
      <c r="C23" s="106" t="s">
        <v>268</v>
      </c>
      <c r="D23" s="106" t="s">
        <v>269</v>
      </c>
      <c r="E23" s="106" t="s">
        <v>268</v>
      </c>
      <c r="F23" s="106" t="s">
        <v>269</v>
      </c>
      <c r="G23" s="106" t="s">
        <v>268</v>
      </c>
      <c r="H23" s="106" t="s">
        <v>269</v>
      </c>
      <c r="I23" s="161"/>
      <c r="J23" s="161"/>
      <c r="K23" s="161"/>
      <c r="L23" s="161"/>
    </row>
    <row r="24" spans="1:12" ht="15.95" customHeight="1" x14ac:dyDescent="0.25">
      <c r="A24" s="107" t="s">
        <v>12</v>
      </c>
      <c r="B24" s="108" t="s">
        <v>13</v>
      </c>
      <c r="C24" s="108" t="s">
        <v>14</v>
      </c>
      <c r="D24" s="108" t="s">
        <v>18</v>
      </c>
      <c r="E24" s="108" t="s">
        <v>20</v>
      </c>
      <c r="F24" s="108" t="s">
        <v>22</v>
      </c>
      <c r="G24" s="108" t="s">
        <v>25</v>
      </c>
      <c r="H24" s="108" t="s">
        <v>27</v>
      </c>
      <c r="I24" s="108" t="s">
        <v>29</v>
      </c>
      <c r="J24" s="108" t="s">
        <v>32</v>
      </c>
      <c r="K24" s="108" t="s">
        <v>34</v>
      </c>
      <c r="L24" s="108" t="s">
        <v>37</v>
      </c>
    </row>
    <row r="25" spans="1:12" s="110" customFormat="1" ht="15.95" customHeight="1" x14ac:dyDescent="0.25">
      <c r="A25" s="107" t="s">
        <v>12</v>
      </c>
      <c r="B25" s="107" t="s">
        <v>270</v>
      </c>
      <c r="C25" s="19" t="s">
        <v>51</v>
      </c>
      <c r="D25" s="19" t="s">
        <v>51</v>
      </c>
      <c r="E25" s="109" t="s">
        <v>51</v>
      </c>
      <c r="F25" s="109" t="s">
        <v>51</v>
      </c>
      <c r="G25" s="109" t="s">
        <v>51</v>
      </c>
      <c r="H25" s="109" t="s">
        <v>51</v>
      </c>
      <c r="I25" s="109" t="s">
        <v>271</v>
      </c>
      <c r="J25" s="109" t="s">
        <v>271</v>
      </c>
      <c r="K25" s="109" t="s">
        <v>51</v>
      </c>
      <c r="L25" s="109" t="s">
        <v>51</v>
      </c>
    </row>
    <row r="26" spans="1:12" ht="15.95" customHeight="1" x14ac:dyDescent="0.25">
      <c r="A26" s="107" t="s">
        <v>272</v>
      </c>
      <c r="B26" s="108" t="s">
        <v>273</v>
      </c>
      <c r="C26" s="7" t="s">
        <v>24</v>
      </c>
      <c r="D26" s="7" t="s">
        <v>24</v>
      </c>
      <c r="E26" s="106" t="s">
        <v>51</v>
      </c>
      <c r="F26" s="106" t="s">
        <v>51</v>
      </c>
      <c r="G26" s="106" t="s">
        <v>51</v>
      </c>
      <c r="H26" s="106" t="s">
        <v>51</v>
      </c>
      <c r="I26" s="106" t="s">
        <v>271</v>
      </c>
      <c r="J26" s="106" t="s">
        <v>271</v>
      </c>
      <c r="K26" s="106" t="s">
        <v>51</v>
      </c>
      <c r="L26" s="106" t="s">
        <v>51</v>
      </c>
    </row>
    <row r="27" spans="1:12" ht="33" customHeight="1" x14ac:dyDescent="0.25">
      <c r="A27" s="107" t="s">
        <v>274</v>
      </c>
      <c r="B27" s="108" t="s">
        <v>275</v>
      </c>
      <c r="C27" s="7" t="s">
        <v>24</v>
      </c>
      <c r="D27" s="7" t="s">
        <v>24</v>
      </c>
      <c r="E27" s="106" t="s">
        <v>51</v>
      </c>
      <c r="F27" s="106" t="s">
        <v>51</v>
      </c>
      <c r="G27" s="106" t="s">
        <v>51</v>
      </c>
      <c r="H27" s="106" t="s">
        <v>51</v>
      </c>
      <c r="I27" s="106" t="s">
        <v>271</v>
      </c>
      <c r="J27" s="106" t="s">
        <v>271</v>
      </c>
      <c r="K27" s="106" t="s">
        <v>51</v>
      </c>
      <c r="L27" s="106" t="s">
        <v>51</v>
      </c>
    </row>
    <row r="28" spans="1:12" ht="51" customHeight="1" x14ac:dyDescent="0.25">
      <c r="A28" s="107" t="s">
        <v>276</v>
      </c>
      <c r="B28" s="108" t="s">
        <v>277</v>
      </c>
      <c r="C28" s="7" t="s">
        <v>24</v>
      </c>
      <c r="D28" s="7" t="s">
        <v>24</v>
      </c>
      <c r="E28" s="106" t="s">
        <v>51</v>
      </c>
      <c r="F28" s="106" t="s">
        <v>51</v>
      </c>
      <c r="G28" s="106" t="s">
        <v>51</v>
      </c>
      <c r="H28" s="106" t="s">
        <v>51</v>
      </c>
      <c r="I28" s="106" t="s">
        <v>271</v>
      </c>
      <c r="J28" s="106" t="s">
        <v>271</v>
      </c>
      <c r="K28" s="106" t="s">
        <v>51</v>
      </c>
      <c r="L28" s="106" t="s">
        <v>51</v>
      </c>
    </row>
    <row r="29" spans="1:12" ht="33" customHeight="1" x14ac:dyDescent="0.25">
      <c r="A29" s="107" t="s">
        <v>278</v>
      </c>
      <c r="B29" s="108" t="s">
        <v>279</v>
      </c>
      <c r="C29" s="7" t="s">
        <v>24</v>
      </c>
      <c r="D29" s="7" t="s">
        <v>24</v>
      </c>
      <c r="E29" s="106" t="s">
        <v>51</v>
      </c>
      <c r="F29" s="106" t="s">
        <v>51</v>
      </c>
      <c r="G29" s="106" t="s">
        <v>51</v>
      </c>
      <c r="H29" s="106" t="s">
        <v>51</v>
      </c>
      <c r="I29" s="106" t="s">
        <v>271</v>
      </c>
      <c r="J29" s="106" t="s">
        <v>271</v>
      </c>
      <c r="K29" s="106" t="s">
        <v>51</v>
      </c>
      <c r="L29" s="106" t="s">
        <v>51</v>
      </c>
    </row>
    <row r="30" spans="1:12" ht="33" customHeight="1" x14ac:dyDescent="0.25">
      <c r="A30" s="107" t="s">
        <v>280</v>
      </c>
      <c r="B30" s="108" t="s">
        <v>281</v>
      </c>
      <c r="C30" s="7" t="s">
        <v>24</v>
      </c>
      <c r="D30" s="7" t="s">
        <v>24</v>
      </c>
      <c r="E30" s="106" t="s">
        <v>51</v>
      </c>
      <c r="F30" s="106" t="s">
        <v>51</v>
      </c>
      <c r="G30" s="106" t="s">
        <v>51</v>
      </c>
      <c r="H30" s="106" t="s">
        <v>51</v>
      </c>
      <c r="I30" s="106" t="s">
        <v>271</v>
      </c>
      <c r="J30" s="106" t="s">
        <v>271</v>
      </c>
      <c r="K30" s="106" t="s">
        <v>51</v>
      </c>
      <c r="L30" s="106" t="s">
        <v>51</v>
      </c>
    </row>
    <row r="31" spans="1:12" ht="51" customHeight="1" x14ac:dyDescent="0.25">
      <c r="A31" s="107" t="s">
        <v>282</v>
      </c>
      <c r="B31" s="108" t="s">
        <v>283</v>
      </c>
      <c r="C31" s="111" t="s">
        <v>553</v>
      </c>
      <c r="D31" s="111" t="str">
        <f>C31</f>
        <v>15.04.2024</v>
      </c>
      <c r="E31" s="106" t="s">
        <v>51</v>
      </c>
      <c r="F31" s="106" t="s">
        <v>51</v>
      </c>
      <c r="G31" s="106" t="s">
        <v>51</v>
      </c>
      <c r="H31" s="106" t="s">
        <v>51</v>
      </c>
      <c r="I31" s="113">
        <v>1</v>
      </c>
      <c r="J31" s="113">
        <v>1</v>
      </c>
      <c r="K31" s="106" t="s">
        <v>51</v>
      </c>
      <c r="L31" s="106" t="s">
        <v>51</v>
      </c>
    </row>
    <row r="32" spans="1:12" ht="51" customHeight="1" x14ac:dyDescent="0.25">
      <c r="A32" s="107" t="s">
        <v>284</v>
      </c>
      <c r="B32" s="108" t="s">
        <v>285</v>
      </c>
      <c r="C32" s="111">
        <f>C35-20</f>
        <v>45772</v>
      </c>
      <c r="D32" s="111">
        <f>C32</f>
        <v>45772</v>
      </c>
      <c r="E32" s="106" t="s">
        <v>51</v>
      </c>
      <c r="F32" s="106" t="s">
        <v>51</v>
      </c>
      <c r="G32" s="106" t="s">
        <v>51</v>
      </c>
      <c r="H32" s="106" t="s">
        <v>51</v>
      </c>
      <c r="I32" s="113">
        <v>1</v>
      </c>
      <c r="J32" s="113">
        <v>1</v>
      </c>
      <c r="K32" s="106" t="s">
        <v>51</v>
      </c>
      <c r="L32" s="106" t="s">
        <v>51</v>
      </c>
    </row>
    <row r="33" spans="1:12" ht="33" customHeight="1" x14ac:dyDescent="0.25">
      <c r="A33" s="107" t="s">
        <v>286</v>
      </c>
      <c r="B33" s="108" t="s">
        <v>287</v>
      </c>
      <c r="C33" s="7" t="s">
        <v>24</v>
      </c>
      <c r="D33" s="7" t="s">
        <v>24</v>
      </c>
      <c r="E33" s="106" t="s">
        <v>51</v>
      </c>
      <c r="F33" s="106" t="s">
        <v>51</v>
      </c>
      <c r="G33" s="106" t="s">
        <v>51</v>
      </c>
      <c r="H33" s="106" t="s">
        <v>51</v>
      </c>
      <c r="I33" s="106" t="s">
        <v>271</v>
      </c>
      <c r="J33" s="106" t="s">
        <v>271</v>
      </c>
      <c r="K33" s="106" t="s">
        <v>51</v>
      </c>
      <c r="L33" s="106" t="s">
        <v>51</v>
      </c>
    </row>
    <row r="34" spans="1:12" ht="51" customHeight="1" x14ac:dyDescent="0.25">
      <c r="A34" s="107" t="s">
        <v>288</v>
      </c>
      <c r="B34" s="108" t="s">
        <v>289</v>
      </c>
      <c r="C34" s="7" t="s">
        <v>24</v>
      </c>
      <c r="D34" s="7" t="s">
        <v>24</v>
      </c>
      <c r="E34" s="106" t="s">
        <v>51</v>
      </c>
      <c r="F34" s="106" t="s">
        <v>51</v>
      </c>
      <c r="G34" s="106" t="s">
        <v>51</v>
      </c>
      <c r="H34" s="106" t="s">
        <v>51</v>
      </c>
      <c r="I34" s="106" t="s">
        <v>271</v>
      </c>
      <c r="J34" s="106" t="s">
        <v>271</v>
      </c>
      <c r="K34" s="106" t="s">
        <v>51</v>
      </c>
      <c r="L34" s="106" t="s">
        <v>51</v>
      </c>
    </row>
    <row r="35" spans="1:12" ht="15.95" customHeight="1" x14ac:dyDescent="0.25">
      <c r="A35" s="107" t="s">
        <v>290</v>
      </c>
      <c r="B35" s="108" t="s">
        <v>291</v>
      </c>
      <c r="C35" s="111" t="s">
        <v>547</v>
      </c>
      <c r="D35" s="111" t="str">
        <f>C35</f>
        <v>15.05.2025</v>
      </c>
      <c r="E35" s="106" t="s">
        <v>51</v>
      </c>
      <c r="F35" s="106" t="s">
        <v>51</v>
      </c>
      <c r="G35" s="106" t="s">
        <v>51</v>
      </c>
      <c r="H35" s="106" t="s">
        <v>51</v>
      </c>
      <c r="I35" s="113">
        <v>1</v>
      </c>
      <c r="J35" s="113">
        <v>1</v>
      </c>
      <c r="K35" s="106" t="s">
        <v>51</v>
      </c>
      <c r="L35" s="106" t="s">
        <v>51</v>
      </c>
    </row>
    <row r="36" spans="1:12" ht="33" customHeight="1" x14ac:dyDescent="0.25">
      <c r="A36" s="107" t="s">
        <v>292</v>
      </c>
      <c r="B36" s="108" t="s">
        <v>293</v>
      </c>
      <c r="C36" s="7" t="s">
        <v>24</v>
      </c>
      <c r="D36" s="7" t="s">
        <v>24</v>
      </c>
      <c r="E36" s="106" t="s">
        <v>51</v>
      </c>
      <c r="F36" s="106" t="s">
        <v>51</v>
      </c>
      <c r="G36" s="106" t="s">
        <v>51</v>
      </c>
      <c r="H36" s="106" t="s">
        <v>51</v>
      </c>
      <c r="I36" s="106" t="s">
        <v>271</v>
      </c>
      <c r="J36" s="106" t="s">
        <v>271</v>
      </c>
      <c r="K36" s="106" t="s">
        <v>51</v>
      </c>
      <c r="L36" s="106" t="s">
        <v>51</v>
      </c>
    </row>
    <row r="37" spans="1:12" ht="61.5" customHeight="1" x14ac:dyDescent="0.25">
      <c r="A37" s="107" t="s">
        <v>294</v>
      </c>
      <c r="B37" s="108" t="s">
        <v>295</v>
      </c>
      <c r="C37" s="7" t="s">
        <v>543</v>
      </c>
      <c r="D37" s="7" t="s">
        <v>543</v>
      </c>
      <c r="E37" s="106" t="s">
        <v>51</v>
      </c>
      <c r="F37" s="106" t="s">
        <v>51</v>
      </c>
      <c r="G37" s="106" t="s">
        <v>51</v>
      </c>
      <c r="H37" s="106" t="s">
        <v>51</v>
      </c>
      <c r="I37" s="106" t="s">
        <v>271</v>
      </c>
      <c r="J37" s="106" t="s">
        <v>271</v>
      </c>
      <c r="K37" s="106" t="s">
        <v>51</v>
      </c>
      <c r="L37" s="106" t="s">
        <v>51</v>
      </c>
    </row>
    <row r="38" spans="1:12" s="110" customFormat="1" ht="15.95" customHeight="1" x14ac:dyDescent="0.25">
      <c r="A38" s="107" t="s">
        <v>296</v>
      </c>
      <c r="B38" s="107" t="s">
        <v>297</v>
      </c>
      <c r="C38" s="19" t="s">
        <v>51</v>
      </c>
      <c r="D38" s="19" t="s">
        <v>51</v>
      </c>
      <c r="E38" s="109" t="s">
        <v>51</v>
      </c>
      <c r="F38" s="109" t="s">
        <v>51</v>
      </c>
      <c r="G38" s="109" t="s">
        <v>51</v>
      </c>
      <c r="H38" s="109" t="s">
        <v>51</v>
      </c>
      <c r="I38" s="109" t="s">
        <v>271</v>
      </c>
      <c r="J38" s="109" t="s">
        <v>271</v>
      </c>
      <c r="K38" s="109" t="s">
        <v>51</v>
      </c>
      <c r="L38" s="109" t="s">
        <v>51</v>
      </c>
    </row>
    <row r="39" spans="1:12" ht="68.099999999999994" customHeight="1" x14ac:dyDescent="0.25">
      <c r="A39" s="107" t="s">
        <v>13</v>
      </c>
      <c r="B39" s="108" t="s">
        <v>298</v>
      </c>
      <c r="C39" s="111" t="s">
        <v>554</v>
      </c>
      <c r="D39" s="111" t="str">
        <f>C39</f>
        <v>29.09.2025</v>
      </c>
      <c r="E39" s="106" t="s">
        <v>51</v>
      </c>
      <c r="F39" s="106" t="s">
        <v>51</v>
      </c>
      <c r="G39" s="106" t="s">
        <v>51</v>
      </c>
      <c r="H39" s="106" t="s">
        <v>51</v>
      </c>
      <c r="I39" s="113">
        <v>1</v>
      </c>
      <c r="J39" s="113">
        <v>1</v>
      </c>
      <c r="K39" s="106" t="s">
        <v>51</v>
      </c>
      <c r="L39" s="106" t="s">
        <v>51</v>
      </c>
    </row>
    <row r="40" spans="1:12" ht="102.95" customHeight="1" x14ac:dyDescent="0.25">
      <c r="A40" s="107" t="s">
        <v>299</v>
      </c>
      <c r="B40" s="108" t="s">
        <v>300</v>
      </c>
      <c r="C40" s="7" t="s">
        <v>301</v>
      </c>
      <c r="D40" s="7" t="s">
        <v>301</v>
      </c>
      <c r="E40" s="106" t="s">
        <v>51</v>
      </c>
      <c r="F40" s="106" t="s">
        <v>51</v>
      </c>
      <c r="G40" s="106" t="s">
        <v>51</v>
      </c>
      <c r="H40" s="106" t="s">
        <v>51</v>
      </c>
      <c r="I40" s="106" t="s">
        <v>271</v>
      </c>
      <c r="J40" s="106" t="s">
        <v>271</v>
      </c>
      <c r="K40" s="106" t="s">
        <v>51</v>
      </c>
      <c r="L40" s="106" t="s">
        <v>51</v>
      </c>
    </row>
    <row r="41" spans="1:12" s="110" customFormat="1" ht="33" customHeight="1" x14ac:dyDescent="0.25">
      <c r="A41" s="107" t="s">
        <v>302</v>
      </c>
      <c r="B41" s="107" t="s">
        <v>303</v>
      </c>
      <c r="C41" s="19" t="s">
        <v>51</v>
      </c>
      <c r="D41" s="19" t="s">
        <v>51</v>
      </c>
      <c r="E41" s="109" t="s">
        <v>51</v>
      </c>
      <c r="F41" s="109" t="s">
        <v>51</v>
      </c>
      <c r="G41" s="109" t="s">
        <v>51</v>
      </c>
      <c r="H41" s="109" t="s">
        <v>51</v>
      </c>
      <c r="I41" s="109" t="s">
        <v>271</v>
      </c>
      <c r="J41" s="109" t="s">
        <v>271</v>
      </c>
      <c r="K41" s="109" t="s">
        <v>51</v>
      </c>
      <c r="L41" s="109" t="s">
        <v>51</v>
      </c>
    </row>
    <row r="42" spans="1:12" ht="51" customHeight="1" x14ac:dyDescent="0.25">
      <c r="A42" s="107" t="s">
        <v>14</v>
      </c>
      <c r="B42" s="108" t="s">
        <v>304</v>
      </c>
      <c r="C42" s="111">
        <f>C39+1</f>
        <v>45930</v>
      </c>
      <c r="D42" s="111">
        <f>C42+20</f>
        <v>45950</v>
      </c>
      <c r="E42" s="106" t="s">
        <v>51</v>
      </c>
      <c r="F42" s="106" t="s">
        <v>51</v>
      </c>
      <c r="G42" s="106" t="s">
        <v>51</v>
      </c>
      <c r="H42" s="106" t="s">
        <v>51</v>
      </c>
      <c r="I42" s="106" t="s">
        <v>271</v>
      </c>
      <c r="J42" s="106" t="s">
        <v>271</v>
      </c>
      <c r="K42" s="106" t="s">
        <v>51</v>
      </c>
      <c r="L42" s="106" t="s">
        <v>51</v>
      </c>
    </row>
    <row r="43" spans="1:12" ht="57" customHeight="1" x14ac:dyDescent="0.25">
      <c r="A43" s="107" t="s">
        <v>305</v>
      </c>
      <c r="B43" s="108" t="s">
        <v>306</v>
      </c>
      <c r="C43" s="7" t="s">
        <v>301</v>
      </c>
      <c r="D43" s="7" t="s">
        <v>301</v>
      </c>
      <c r="E43" s="106" t="s">
        <v>51</v>
      </c>
      <c r="F43" s="106" t="s">
        <v>51</v>
      </c>
      <c r="G43" s="106" t="s">
        <v>51</v>
      </c>
      <c r="H43" s="106" t="s">
        <v>51</v>
      </c>
      <c r="I43" s="106" t="s">
        <v>271</v>
      </c>
      <c r="J43" s="106" t="s">
        <v>271</v>
      </c>
      <c r="K43" s="106" t="s">
        <v>51</v>
      </c>
      <c r="L43" s="106" t="s">
        <v>51</v>
      </c>
    </row>
    <row r="44" spans="1:12" ht="15.95" customHeight="1" x14ac:dyDescent="0.25">
      <c r="A44" s="107" t="s">
        <v>307</v>
      </c>
      <c r="B44" s="108" t="s">
        <v>308</v>
      </c>
      <c r="C44" s="111">
        <f>D42</f>
        <v>45950</v>
      </c>
      <c r="D44" s="111">
        <f>C47-1</f>
        <v>45982</v>
      </c>
      <c r="E44" s="106" t="s">
        <v>51</v>
      </c>
      <c r="F44" s="106" t="s">
        <v>51</v>
      </c>
      <c r="G44" s="106" t="s">
        <v>51</v>
      </c>
      <c r="H44" s="106" t="s">
        <v>51</v>
      </c>
      <c r="I44" s="106" t="s">
        <v>271</v>
      </c>
      <c r="J44" s="106" t="s">
        <v>271</v>
      </c>
      <c r="K44" s="106" t="s">
        <v>51</v>
      </c>
      <c r="L44" s="106" t="s">
        <v>51</v>
      </c>
    </row>
    <row r="45" spans="1:12" ht="68.099999999999994" customHeight="1" x14ac:dyDescent="0.25">
      <c r="A45" s="107" t="s">
        <v>309</v>
      </c>
      <c r="B45" s="108" t="s">
        <v>310</v>
      </c>
      <c r="C45" s="7" t="s">
        <v>24</v>
      </c>
      <c r="D45" s="7" t="s">
        <v>24</v>
      </c>
      <c r="E45" s="106" t="s">
        <v>51</v>
      </c>
      <c r="F45" s="106" t="s">
        <v>51</v>
      </c>
      <c r="G45" s="106" t="s">
        <v>51</v>
      </c>
      <c r="H45" s="106" t="s">
        <v>51</v>
      </c>
      <c r="I45" s="106" t="s">
        <v>271</v>
      </c>
      <c r="J45" s="106" t="s">
        <v>271</v>
      </c>
      <c r="K45" s="106" t="s">
        <v>51</v>
      </c>
      <c r="L45" s="106" t="s">
        <v>51</v>
      </c>
    </row>
    <row r="46" spans="1:12" ht="155.1" customHeight="1" x14ac:dyDescent="0.25">
      <c r="A46" s="107" t="s">
        <v>311</v>
      </c>
      <c r="B46" s="108" t="s">
        <v>312</v>
      </c>
      <c r="C46" s="7" t="s">
        <v>24</v>
      </c>
      <c r="D46" s="7" t="s">
        <v>24</v>
      </c>
      <c r="E46" s="106" t="s">
        <v>51</v>
      </c>
      <c r="F46" s="106" t="s">
        <v>51</v>
      </c>
      <c r="G46" s="106" t="s">
        <v>51</v>
      </c>
      <c r="H46" s="106" t="s">
        <v>51</v>
      </c>
      <c r="I46" s="106" t="s">
        <v>271</v>
      </c>
      <c r="J46" s="106" t="s">
        <v>271</v>
      </c>
      <c r="K46" s="106" t="s">
        <v>51</v>
      </c>
      <c r="L46" s="106" t="s">
        <v>51</v>
      </c>
    </row>
    <row r="47" spans="1:12" ht="15.95" customHeight="1" x14ac:dyDescent="0.25">
      <c r="A47" s="107" t="s">
        <v>313</v>
      </c>
      <c r="B47" s="108" t="s">
        <v>314</v>
      </c>
      <c r="C47" s="111">
        <v>45983</v>
      </c>
      <c r="D47" s="111">
        <v>45991</v>
      </c>
      <c r="E47" s="106" t="s">
        <v>51</v>
      </c>
      <c r="F47" s="106" t="s">
        <v>51</v>
      </c>
      <c r="G47" s="106" t="s">
        <v>51</v>
      </c>
      <c r="H47" s="106" t="s">
        <v>51</v>
      </c>
      <c r="I47" s="106" t="s">
        <v>271</v>
      </c>
      <c r="J47" s="106" t="s">
        <v>271</v>
      </c>
      <c r="K47" s="106" t="s">
        <v>51</v>
      </c>
      <c r="L47" s="106" t="s">
        <v>51</v>
      </c>
    </row>
    <row r="48" spans="1:12" s="110" customFormat="1" ht="15.95" customHeight="1" x14ac:dyDescent="0.25">
      <c r="A48" s="107" t="s">
        <v>315</v>
      </c>
      <c r="B48" s="107" t="s">
        <v>316</v>
      </c>
      <c r="C48" s="19" t="s">
        <v>51</v>
      </c>
      <c r="D48" s="19" t="s">
        <v>51</v>
      </c>
      <c r="E48" s="109" t="s">
        <v>51</v>
      </c>
      <c r="F48" s="109" t="s">
        <v>51</v>
      </c>
      <c r="G48" s="109" t="s">
        <v>51</v>
      </c>
      <c r="H48" s="109" t="s">
        <v>51</v>
      </c>
      <c r="I48" s="109" t="s">
        <v>271</v>
      </c>
      <c r="J48" s="109" t="s">
        <v>271</v>
      </c>
      <c r="K48" s="109" t="s">
        <v>51</v>
      </c>
      <c r="L48" s="109" t="s">
        <v>51</v>
      </c>
    </row>
    <row r="49" spans="1:12" ht="33" customHeight="1" x14ac:dyDescent="0.25">
      <c r="A49" s="107" t="s">
        <v>18</v>
      </c>
      <c r="B49" s="108" t="s">
        <v>317</v>
      </c>
      <c r="C49" s="111">
        <v>46006</v>
      </c>
      <c r="D49" s="111">
        <v>46011</v>
      </c>
      <c r="E49" s="106" t="s">
        <v>51</v>
      </c>
      <c r="F49" s="106" t="s">
        <v>51</v>
      </c>
      <c r="G49" s="106" t="s">
        <v>51</v>
      </c>
      <c r="H49" s="106" t="s">
        <v>51</v>
      </c>
      <c r="I49" s="106" t="s">
        <v>271</v>
      </c>
      <c r="J49" s="106" t="s">
        <v>271</v>
      </c>
      <c r="K49" s="106" t="s">
        <v>51</v>
      </c>
      <c r="L49" s="106" t="s">
        <v>51</v>
      </c>
    </row>
    <row r="50" spans="1:12" ht="86.1" customHeight="1" x14ac:dyDescent="0.25">
      <c r="A50" s="107" t="s">
        <v>318</v>
      </c>
      <c r="B50" s="108" t="s">
        <v>319</v>
      </c>
      <c r="C50" s="111">
        <v>46018</v>
      </c>
      <c r="D50" s="111">
        <v>46018</v>
      </c>
      <c r="E50" s="106" t="s">
        <v>51</v>
      </c>
      <c r="F50" s="106" t="s">
        <v>51</v>
      </c>
      <c r="G50" s="106" t="s">
        <v>51</v>
      </c>
      <c r="H50" s="106" t="s">
        <v>51</v>
      </c>
      <c r="I50" s="106" t="s">
        <v>271</v>
      </c>
      <c r="J50" s="106" t="s">
        <v>271</v>
      </c>
      <c r="K50" s="106" t="s">
        <v>51</v>
      </c>
      <c r="L50" s="106" t="s">
        <v>51</v>
      </c>
    </row>
    <row r="51" spans="1:12" ht="51" customHeight="1" x14ac:dyDescent="0.25">
      <c r="A51" s="107" t="s">
        <v>320</v>
      </c>
      <c r="B51" s="108" t="s">
        <v>321</v>
      </c>
      <c r="C51" s="7" t="s">
        <v>24</v>
      </c>
      <c r="D51" s="7" t="s">
        <v>24</v>
      </c>
      <c r="E51" s="106" t="s">
        <v>51</v>
      </c>
      <c r="F51" s="106" t="s">
        <v>51</v>
      </c>
      <c r="G51" s="106" t="s">
        <v>51</v>
      </c>
      <c r="H51" s="106" t="s">
        <v>51</v>
      </c>
      <c r="I51" s="106" t="s">
        <v>271</v>
      </c>
      <c r="J51" s="106" t="s">
        <v>271</v>
      </c>
      <c r="K51" s="106" t="s">
        <v>51</v>
      </c>
      <c r="L51" s="106" t="s">
        <v>51</v>
      </c>
    </row>
    <row r="52" spans="1:12" ht="51" customHeight="1" x14ac:dyDescent="0.25">
      <c r="A52" s="107" t="s">
        <v>322</v>
      </c>
      <c r="B52" s="108" t="s">
        <v>323</v>
      </c>
      <c r="C52" s="7" t="s">
        <v>24</v>
      </c>
      <c r="D52" s="7" t="s">
        <v>24</v>
      </c>
      <c r="E52" s="106" t="s">
        <v>51</v>
      </c>
      <c r="F52" s="106" t="s">
        <v>51</v>
      </c>
      <c r="G52" s="106" t="s">
        <v>51</v>
      </c>
      <c r="H52" s="106" t="s">
        <v>51</v>
      </c>
      <c r="I52" s="106" t="s">
        <v>271</v>
      </c>
      <c r="J52" s="106" t="s">
        <v>271</v>
      </c>
      <c r="K52" s="106" t="s">
        <v>51</v>
      </c>
      <c r="L52" s="106" t="s">
        <v>51</v>
      </c>
    </row>
    <row r="53" spans="1:12" ht="33" customHeight="1" x14ac:dyDescent="0.25">
      <c r="A53" s="107" t="s">
        <v>324</v>
      </c>
      <c r="B53" s="108" t="s">
        <v>325</v>
      </c>
      <c r="C53" s="111">
        <v>46022</v>
      </c>
      <c r="D53" s="111">
        <v>46022</v>
      </c>
      <c r="E53" s="106" t="s">
        <v>51</v>
      </c>
      <c r="F53" s="106" t="s">
        <v>51</v>
      </c>
      <c r="G53" s="106" t="s">
        <v>51</v>
      </c>
      <c r="H53" s="106" t="s">
        <v>51</v>
      </c>
      <c r="I53" s="106" t="s">
        <v>271</v>
      </c>
      <c r="J53" s="106" t="s">
        <v>271</v>
      </c>
      <c r="K53" s="106" t="s">
        <v>51</v>
      </c>
      <c r="L53" s="106" t="s">
        <v>51</v>
      </c>
    </row>
    <row r="54" spans="1:12" ht="33" customHeight="1" x14ac:dyDescent="0.25">
      <c r="A54" s="107" t="s">
        <v>326</v>
      </c>
      <c r="B54" s="108" t="s">
        <v>327</v>
      </c>
      <c r="C54" s="7" t="s">
        <v>24</v>
      </c>
      <c r="D54" s="7" t="s">
        <v>24</v>
      </c>
      <c r="E54" s="106" t="s">
        <v>51</v>
      </c>
      <c r="F54" s="106" t="s">
        <v>51</v>
      </c>
      <c r="G54" s="106" t="s">
        <v>51</v>
      </c>
      <c r="H54" s="106" t="s">
        <v>51</v>
      </c>
      <c r="I54" s="106" t="s">
        <v>271</v>
      </c>
      <c r="J54" s="106" t="s">
        <v>271</v>
      </c>
      <c r="K54" s="106" t="s">
        <v>51</v>
      </c>
      <c r="L54" s="106" t="s">
        <v>51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Evgeniy Diachkov</dc:creator>
  <cp:lastModifiedBy>Evgeniy Diachkov</cp:lastModifiedBy>
  <dcterms:created xsi:type="dcterms:W3CDTF">2025-07-30T14:37:52Z</dcterms:created>
  <dcterms:modified xsi:type="dcterms:W3CDTF">2025-11-17T20:19:01Z</dcterms:modified>
</cp:coreProperties>
</file>